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R17" i="3" s="1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I23" i="3" s="1"/>
  <c r="H17" i="3"/>
  <c r="H21" i="3" s="1"/>
  <c r="G17" i="3"/>
  <c r="G21" i="3" s="1"/>
  <c r="G23" i="3" s="1"/>
  <c r="F17" i="3"/>
  <c r="F21" i="3" s="1"/>
  <c r="E17" i="3"/>
  <c r="E21" i="3" s="1"/>
  <c r="E23" i="3" s="1"/>
  <c r="V17" i="3" l="1"/>
  <c r="K22" i="3"/>
  <c r="J22" i="3" s="1"/>
  <c r="F22" i="3"/>
  <c r="L22" i="3" s="1"/>
  <c r="H22" i="3"/>
  <c r="N22" i="3" s="1"/>
  <c r="M21" i="3"/>
  <c r="J21" i="3"/>
  <c r="F23" i="3"/>
  <c r="L23" i="3" s="1"/>
  <c r="N21" i="3"/>
  <c r="L21" i="3"/>
  <c r="K23" i="3"/>
  <c r="J23" i="3" s="1"/>
  <c r="J17" i="3"/>
  <c r="O21" i="3"/>
  <c r="O23" i="3"/>
  <c r="O22" i="3"/>
  <c r="M22" i="3"/>
  <c r="AF17" i="3"/>
  <c r="AB22" i="1"/>
  <c r="AA22" i="1"/>
  <c r="Z22" i="1"/>
  <c r="Y22" i="1"/>
  <c r="X22" i="1"/>
  <c r="W22" i="1"/>
  <c r="T22" i="1"/>
  <c r="S22" i="1"/>
  <c r="R22" i="1"/>
  <c r="Q22" i="1"/>
  <c r="P22" i="1"/>
  <c r="H23" i="3" l="1"/>
  <c r="M23" i="3" s="1"/>
  <c r="N23" i="3" l="1"/>
</calcChain>
</file>

<file path=xl/sharedStrings.xml><?xml version="1.0" encoding="utf-8"?>
<sst xmlns="http://schemas.openxmlformats.org/spreadsheetml/2006/main" count="223" uniqueCount="80">
  <si>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</si>
  <si>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</si>
  <si>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</si>
  <si>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</si>
  <si>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</si>
  <si>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</si>
  <si>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</si>
  <si>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</si>
  <si>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</si>
  <si>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</si>
  <si>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</si>
  <si>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</si>
  <si>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</si>
  <si>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</si>
  <si>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</si>
  <si>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</si>
  <si>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</si>
  <si>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</si>
  <si>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</si>
  <si>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</si>
  <si>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</si>
  <si>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</si>
  <si>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</si>
  <si>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</si>
  <si>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</si>
  <si>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</si>
  <si>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</si>
  <si>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</si>
  <si>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</si>
  <si>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</si>
  <si>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</si>
  <si>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</si>
  <si>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</si>
  <si>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Matti Lehtimäki</t>
  </si>
  <si>
    <t>2.</t>
  </si>
  <si>
    <t>Kiri</t>
  </si>
  <si>
    <t>ykköspesis</t>
  </si>
  <si>
    <t>9.</t>
  </si>
  <si>
    <t>13.08. 2008  KoU - Kiri  2-1  (3-1, 6-8, 0-0, 6-2)</t>
  </si>
  <si>
    <t>22.08. 2008  Kiri - KU  1-2  (5-2, 3-6, 0-1)</t>
  </si>
  <si>
    <t>08.07. 2010  ViVe - Kiri  2-0  (12-4, 9-5)</t>
  </si>
  <si>
    <t xml:space="preserve">  26 v   1 kk 24 pv</t>
  </si>
  <si>
    <t>4.  ottelu</t>
  </si>
  <si>
    <t xml:space="preserve">  26 v   2 kk   2 pv</t>
  </si>
  <si>
    <t>14.  ottelu</t>
  </si>
  <si>
    <t xml:space="preserve">  28 v   0 kk 18 pv</t>
  </si>
  <si>
    <t>suomensarja</t>
  </si>
  <si>
    <t>KaKa</t>
  </si>
  <si>
    <t>5.</t>
  </si>
  <si>
    <t>6.</t>
  </si>
  <si>
    <t>3.</t>
  </si>
  <si>
    <t>7.</t>
  </si>
  <si>
    <t>8.</t>
  </si>
  <si>
    <t>11.</t>
  </si>
  <si>
    <t>10.</t>
  </si>
  <si>
    <t>LieKi</t>
  </si>
  <si>
    <t>Seurat</t>
  </si>
  <si>
    <t>KaKa = Kauhajoen Karhu  (1910),  kasvattajaseura</t>
  </si>
  <si>
    <t>Kiri = Jyväskylän Kiri  (1930)</t>
  </si>
  <si>
    <t>LieKi = Lievestuoreen Kisa  (1927)</t>
  </si>
  <si>
    <t>YKKÖSPESIS</t>
  </si>
  <si>
    <t>Lohi</t>
  </si>
  <si>
    <t>Lohi = Jyväskylän Lohi  (1924)</t>
  </si>
  <si>
    <t>20.6.1982   Kauhajoki</t>
  </si>
  <si>
    <t xml:space="preserve"> Arvo-ottelut</t>
  </si>
  <si>
    <t>Mitalit</t>
  </si>
  <si>
    <t>hSM</t>
  </si>
  <si>
    <t>Lyöty</t>
  </si>
  <si>
    <t>Tuotu</t>
  </si>
  <si>
    <t>****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</si>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</sst>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8" customWidth="1"/>
    <col min="16" max="20" width="5.7109375" style="69" customWidth="1"/>
    <col min="21" max="21" width="8.7109375" style="69" customWidth="1"/>
    <col min="22" max="22" width="0.7109375" style="48" customWidth="1"/>
    <col min="23" max="27" width="5.7109375" style="69" customWidth="1"/>
    <col min="28" max="28" width="8.7109375" style="69" customWidth="1"/>
    <col min="29" max="29" width="0.7109375" style="48" customWidth="1"/>
    <col min="30" max="35" width="5.7109375" style="69" customWidth="1"/>
    <col min="36" max="36" width="43.7109375" style="1" customWidth="1"/>
    <col min="37" max="16384" width="9.140625" style="7"/>
  </cols>
  <sheetData>
    <row r="1" spans="1:36" ht="19.5" customHeight="1" x14ac:dyDescent="0.25">
      <c r="A1" s="1"/>
      <c r="B1" s="2" t="s">
        <v>33</v>
      </c>
      <c r="C1" s="3"/>
      <c r="D1" s="4"/>
      <c r="E1" s="5" t="s">
        <v>63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77"/>
      <c r="W2" s="21" t="s">
        <v>16</v>
      </c>
      <c r="X2" s="13"/>
      <c r="Y2" s="13"/>
      <c r="Z2" s="13"/>
      <c r="AA2" s="13"/>
      <c r="AB2" s="13"/>
      <c r="AC2" s="77"/>
      <c r="AD2" s="21" t="s">
        <v>64</v>
      </c>
      <c r="AE2" s="13"/>
      <c r="AF2" s="13"/>
      <c r="AG2" s="19"/>
      <c r="AH2" s="13" t="s">
        <v>65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66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24">
        <v>1999</v>
      </c>
      <c r="C4" s="24" t="s">
        <v>51</v>
      </c>
      <c r="D4" s="25" t="s">
        <v>47</v>
      </c>
      <c r="E4" s="26"/>
      <c r="F4" s="26" t="s">
        <v>46</v>
      </c>
      <c r="G4" s="27"/>
      <c r="H4" s="28"/>
      <c r="I4" s="24"/>
      <c r="J4" s="24"/>
      <c r="K4" s="24"/>
      <c r="L4" s="24"/>
      <c r="M4" s="24"/>
      <c r="N4" s="24"/>
      <c r="O4" s="48"/>
      <c r="P4" s="30"/>
      <c r="Q4" s="30"/>
      <c r="R4" s="30"/>
      <c r="S4" s="30"/>
      <c r="T4" s="30"/>
      <c r="U4" s="30"/>
      <c r="V4" s="48"/>
      <c r="W4" s="32"/>
      <c r="X4" s="32"/>
      <c r="Y4" s="32"/>
      <c r="Z4" s="32"/>
      <c r="AA4" s="32"/>
      <c r="AB4" s="63"/>
      <c r="AC4" s="48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24">
        <v>2000</v>
      </c>
      <c r="C5" s="24" t="s">
        <v>48</v>
      </c>
      <c r="D5" s="25" t="s">
        <v>47</v>
      </c>
      <c r="E5" s="24"/>
      <c r="F5" s="26" t="s">
        <v>46</v>
      </c>
      <c r="G5" s="27"/>
      <c r="H5" s="28"/>
      <c r="I5" s="24"/>
      <c r="J5" s="24"/>
      <c r="K5" s="24"/>
      <c r="L5" s="24"/>
      <c r="M5" s="24"/>
      <c r="N5" s="24"/>
      <c r="O5" s="23"/>
      <c r="P5" s="30"/>
      <c r="Q5" s="30"/>
      <c r="R5" s="30"/>
      <c r="S5" s="30"/>
      <c r="T5" s="30"/>
      <c r="U5" s="30"/>
      <c r="V5" s="23"/>
      <c r="W5" s="32"/>
      <c r="X5" s="32"/>
      <c r="Y5" s="32"/>
      <c r="Z5" s="32"/>
      <c r="AA5" s="32"/>
      <c r="AB5" s="63"/>
      <c r="AC5" s="23"/>
      <c r="AD5" s="30"/>
      <c r="AE5" s="29"/>
      <c r="AF5" s="29"/>
      <c r="AG5" s="30"/>
      <c r="AH5" s="30"/>
      <c r="AI5" s="30"/>
      <c r="AJ5" s="8"/>
    </row>
    <row r="6" spans="1:36" s="22" customFormat="1" ht="15" customHeight="1" x14ac:dyDescent="0.2">
      <c r="A6" s="8"/>
      <c r="B6" s="24">
        <v>2001</v>
      </c>
      <c r="C6" s="24" t="s">
        <v>48</v>
      </c>
      <c r="D6" s="25" t="s">
        <v>47</v>
      </c>
      <c r="E6" s="24"/>
      <c r="F6" s="26" t="s">
        <v>46</v>
      </c>
      <c r="G6" s="27"/>
      <c r="H6" s="28"/>
      <c r="I6" s="24"/>
      <c r="J6" s="24"/>
      <c r="K6" s="24"/>
      <c r="L6" s="24"/>
      <c r="M6" s="24"/>
      <c r="N6" s="35"/>
      <c r="O6" s="23"/>
      <c r="P6" s="30"/>
      <c r="Q6" s="30"/>
      <c r="R6" s="30"/>
      <c r="S6" s="30"/>
      <c r="T6" s="30"/>
      <c r="U6" s="30"/>
      <c r="V6" s="23"/>
      <c r="W6" s="32"/>
      <c r="X6" s="32"/>
      <c r="Y6" s="36"/>
      <c r="Z6" s="32"/>
      <c r="AA6" s="32"/>
      <c r="AB6" s="63"/>
      <c r="AC6" s="23"/>
      <c r="AD6" s="30"/>
      <c r="AE6" s="29"/>
      <c r="AF6" s="29"/>
      <c r="AG6" s="30"/>
      <c r="AH6" s="30"/>
      <c r="AI6" s="30"/>
      <c r="AJ6" s="8"/>
    </row>
    <row r="7" spans="1:36" s="22" customFormat="1" ht="15" customHeight="1" x14ac:dyDescent="0.25">
      <c r="A7" s="8"/>
      <c r="B7" s="24">
        <v>2002</v>
      </c>
      <c r="C7" s="24" t="s">
        <v>49</v>
      </c>
      <c r="D7" s="25" t="s">
        <v>47</v>
      </c>
      <c r="E7" s="24"/>
      <c r="F7" s="26" t="s">
        <v>46</v>
      </c>
      <c r="G7" s="27"/>
      <c r="H7" s="28"/>
      <c r="I7" s="24"/>
      <c r="J7" s="24"/>
      <c r="K7" s="24"/>
      <c r="L7" s="24"/>
      <c r="M7" s="24"/>
      <c r="N7" s="35"/>
      <c r="O7" s="48"/>
      <c r="P7" s="30"/>
      <c r="Q7" s="30"/>
      <c r="R7" s="30"/>
      <c r="S7" s="30"/>
      <c r="T7" s="30"/>
      <c r="U7" s="30"/>
      <c r="V7" s="48"/>
      <c r="W7" s="32"/>
      <c r="X7" s="32"/>
      <c r="Y7" s="32"/>
      <c r="Z7" s="32"/>
      <c r="AA7" s="32"/>
      <c r="AB7" s="63"/>
      <c r="AC7" s="48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24">
        <v>2003</v>
      </c>
      <c r="C8" s="24" t="s">
        <v>50</v>
      </c>
      <c r="D8" s="25" t="s">
        <v>47</v>
      </c>
      <c r="E8" s="24"/>
      <c r="F8" s="26" t="s">
        <v>46</v>
      </c>
      <c r="G8" s="27"/>
      <c r="H8" s="28"/>
      <c r="I8" s="24"/>
      <c r="J8" s="24"/>
      <c r="K8" s="24"/>
      <c r="L8" s="24"/>
      <c r="M8" s="24"/>
      <c r="N8" s="35"/>
      <c r="O8" s="48"/>
      <c r="P8" s="30"/>
      <c r="Q8" s="30"/>
      <c r="R8" s="30"/>
      <c r="S8" s="30"/>
      <c r="T8" s="30"/>
      <c r="U8" s="30"/>
      <c r="V8" s="48"/>
      <c r="W8" s="32"/>
      <c r="X8" s="32"/>
      <c r="Y8" s="32"/>
      <c r="Z8" s="32"/>
      <c r="AA8" s="32"/>
      <c r="AB8" s="63"/>
      <c r="AC8" s="48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7">
        <v>2004</v>
      </c>
      <c r="C9" s="37" t="s">
        <v>51</v>
      </c>
      <c r="D9" s="38" t="s">
        <v>47</v>
      </c>
      <c r="E9" s="37"/>
      <c r="F9" s="39" t="s">
        <v>36</v>
      </c>
      <c r="G9" s="72"/>
      <c r="H9" s="71"/>
      <c r="I9" s="37"/>
      <c r="J9" s="37"/>
      <c r="K9" s="37"/>
      <c r="L9" s="37"/>
      <c r="M9" s="37"/>
      <c r="N9" s="40"/>
      <c r="O9" s="48"/>
      <c r="P9" s="30"/>
      <c r="Q9" s="30"/>
      <c r="R9" s="31"/>
      <c r="S9" s="30"/>
      <c r="T9" s="30"/>
      <c r="U9" s="30"/>
      <c r="V9" s="48"/>
      <c r="W9" s="32"/>
      <c r="X9" s="32"/>
      <c r="Y9" s="32"/>
      <c r="Z9" s="32"/>
      <c r="AA9" s="32"/>
      <c r="AB9" s="63"/>
      <c r="AC9" s="48"/>
      <c r="AD9" s="30"/>
      <c r="AE9" s="29"/>
      <c r="AF9" s="33"/>
      <c r="AG9" s="31"/>
      <c r="AH9" s="34"/>
      <c r="AI9" s="30"/>
      <c r="AJ9" s="8"/>
    </row>
    <row r="10" spans="1:36" s="22" customFormat="1" ht="15" customHeight="1" x14ac:dyDescent="0.25">
      <c r="A10" s="8"/>
      <c r="B10" s="37">
        <v>2005</v>
      </c>
      <c r="C10" s="37" t="s">
        <v>52</v>
      </c>
      <c r="D10" s="38" t="s">
        <v>47</v>
      </c>
      <c r="E10" s="37"/>
      <c r="F10" s="39" t="s">
        <v>36</v>
      </c>
      <c r="G10" s="72"/>
      <c r="H10" s="71"/>
      <c r="I10" s="37"/>
      <c r="J10" s="37"/>
      <c r="K10" s="37"/>
      <c r="L10" s="37"/>
      <c r="M10" s="37"/>
      <c r="N10" s="40"/>
      <c r="O10" s="48"/>
      <c r="P10" s="30"/>
      <c r="Q10" s="30"/>
      <c r="R10" s="30"/>
      <c r="S10" s="30"/>
      <c r="T10" s="30"/>
      <c r="U10" s="30"/>
      <c r="V10" s="48"/>
      <c r="W10" s="32"/>
      <c r="X10" s="32"/>
      <c r="Y10" s="32"/>
      <c r="Z10" s="32"/>
      <c r="AA10" s="32"/>
      <c r="AB10" s="63"/>
      <c r="AC10" s="48"/>
      <c r="AD10" s="30"/>
      <c r="AE10" s="30"/>
      <c r="AF10" s="31"/>
      <c r="AG10" s="31"/>
      <c r="AH10" s="34"/>
      <c r="AI10" s="30"/>
      <c r="AJ10" s="8"/>
    </row>
    <row r="11" spans="1:36" s="22" customFormat="1" ht="15" customHeight="1" x14ac:dyDescent="0.25">
      <c r="A11" s="8"/>
      <c r="B11" s="37">
        <v>2006</v>
      </c>
      <c r="C11" s="37" t="s">
        <v>53</v>
      </c>
      <c r="D11" s="38" t="s">
        <v>47</v>
      </c>
      <c r="E11" s="37"/>
      <c r="F11" s="39" t="s">
        <v>36</v>
      </c>
      <c r="G11" s="72"/>
      <c r="H11" s="71"/>
      <c r="I11" s="37"/>
      <c r="J11" s="37"/>
      <c r="K11" s="37"/>
      <c r="L11" s="37"/>
      <c r="M11" s="37"/>
      <c r="N11" s="40"/>
      <c r="O11" s="48"/>
      <c r="P11" s="30"/>
      <c r="Q11" s="30"/>
      <c r="R11" s="30"/>
      <c r="S11" s="30"/>
      <c r="T11" s="30"/>
      <c r="U11" s="30"/>
      <c r="V11" s="48"/>
      <c r="W11" s="32"/>
      <c r="X11" s="32"/>
      <c r="Y11" s="32"/>
      <c r="Z11" s="32"/>
      <c r="AA11" s="32"/>
      <c r="AB11" s="63"/>
      <c r="AC11" s="48"/>
      <c r="AD11" s="30"/>
      <c r="AE11" s="29"/>
      <c r="AF11" s="33"/>
      <c r="AG11" s="31"/>
      <c r="AH11" s="34"/>
      <c r="AI11" s="30"/>
      <c r="AJ11" s="8"/>
    </row>
    <row r="12" spans="1:36" s="22" customFormat="1" ht="15" customHeight="1" x14ac:dyDescent="0.25">
      <c r="A12" s="8"/>
      <c r="B12" s="37">
        <v>2007</v>
      </c>
      <c r="C12" s="37" t="s">
        <v>54</v>
      </c>
      <c r="D12" s="38" t="s">
        <v>47</v>
      </c>
      <c r="E12" s="37"/>
      <c r="F12" s="39" t="s">
        <v>36</v>
      </c>
      <c r="G12" s="72"/>
      <c r="H12" s="71"/>
      <c r="I12" s="37"/>
      <c r="J12" s="37"/>
      <c r="K12" s="37"/>
      <c r="L12" s="37"/>
      <c r="M12" s="37"/>
      <c r="N12" s="40"/>
      <c r="O12" s="48"/>
      <c r="P12" s="30"/>
      <c r="Q12" s="30"/>
      <c r="R12" s="30"/>
      <c r="S12" s="30"/>
      <c r="T12" s="30"/>
      <c r="U12" s="30"/>
      <c r="V12" s="48"/>
      <c r="W12" s="32"/>
      <c r="X12" s="32"/>
      <c r="Y12" s="32"/>
      <c r="Z12" s="32"/>
      <c r="AA12" s="32"/>
      <c r="AB12" s="63"/>
      <c r="AC12" s="48"/>
      <c r="AD12" s="30"/>
      <c r="AE12" s="30"/>
      <c r="AF12" s="31"/>
      <c r="AG12" s="31"/>
      <c r="AH12" s="34"/>
      <c r="AI12" s="30"/>
      <c r="AJ12" s="8"/>
    </row>
    <row r="13" spans="1:36" s="22" customFormat="1" ht="15" customHeight="1" x14ac:dyDescent="0.25">
      <c r="A13" s="8"/>
      <c r="B13" s="24">
        <v>2008</v>
      </c>
      <c r="C13" s="24" t="s">
        <v>34</v>
      </c>
      <c r="D13" s="25" t="s">
        <v>55</v>
      </c>
      <c r="E13" s="24"/>
      <c r="F13" s="26" t="s">
        <v>46</v>
      </c>
      <c r="G13" s="27"/>
      <c r="H13" s="28"/>
      <c r="I13" s="24"/>
      <c r="J13" s="24"/>
      <c r="K13" s="24"/>
      <c r="L13" s="24"/>
      <c r="M13" s="24"/>
      <c r="N13" s="35"/>
      <c r="O13" s="48"/>
      <c r="P13" s="30"/>
      <c r="Q13" s="30"/>
      <c r="R13" s="30"/>
      <c r="S13" s="30"/>
      <c r="T13" s="30"/>
      <c r="U13" s="30"/>
      <c r="V13" s="48"/>
      <c r="W13" s="32"/>
      <c r="X13" s="32"/>
      <c r="Y13" s="32"/>
      <c r="Z13" s="32"/>
      <c r="AA13" s="32"/>
      <c r="AB13" s="63"/>
      <c r="AC13" s="48"/>
      <c r="AD13" s="30"/>
      <c r="AE13" s="30"/>
      <c r="AF13" s="31"/>
      <c r="AG13" s="31"/>
      <c r="AH13" s="34"/>
      <c r="AI13" s="30"/>
      <c r="AJ13" s="8"/>
    </row>
    <row r="14" spans="1:36" s="22" customFormat="1" ht="15" customHeight="1" x14ac:dyDescent="0.25">
      <c r="A14" s="8"/>
      <c r="B14" s="37">
        <v>2008</v>
      </c>
      <c r="C14" s="37" t="s">
        <v>34</v>
      </c>
      <c r="D14" s="38" t="s">
        <v>35</v>
      </c>
      <c r="E14" s="37"/>
      <c r="F14" s="39" t="s">
        <v>36</v>
      </c>
      <c r="G14" s="72"/>
      <c r="H14" s="71"/>
      <c r="I14" s="37"/>
      <c r="J14" s="37"/>
      <c r="K14" s="37"/>
      <c r="L14" s="37"/>
      <c r="M14" s="37"/>
      <c r="N14" s="40"/>
      <c r="O14" s="48"/>
      <c r="P14" s="30"/>
      <c r="Q14" s="30"/>
      <c r="R14" s="30"/>
      <c r="S14" s="30"/>
      <c r="T14" s="30"/>
      <c r="U14" s="30"/>
      <c r="V14" s="48"/>
      <c r="W14" s="32">
        <v>4</v>
      </c>
      <c r="X14" s="32">
        <v>0</v>
      </c>
      <c r="Y14" s="32">
        <v>2</v>
      </c>
      <c r="Z14" s="32">
        <v>2</v>
      </c>
      <c r="AA14" s="32">
        <v>12</v>
      </c>
      <c r="AB14" s="63">
        <v>0.63200000000000001</v>
      </c>
      <c r="AC14" s="48"/>
      <c r="AD14" s="30"/>
      <c r="AE14" s="30"/>
      <c r="AF14" s="31"/>
      <c r="AG14" s="31"/>
      <c r="AH14" s="34"/>
      <c r="AI14" s="30"/>
      <c r="AJ14" s="8"/>
    </row>
    <row r="15" spans="1:36" s="22" customFormat="1" ht="15" customHeight="1" x14ac:dyDescent="0.25">
      <c r="A15" s="8"/>
      <c r="B15" s="24">
        <v>2009</v>
      </c>
      <c r="C15" s="24" t="s">
        <v>34</v>
      </c>
      <c r="D15" s="25" t="s">
        <v>55</v>
      </c>
      <c r="E15" s="24"/>
      <c r="F15" s="26" t="s">
        <v>46</v>
      </c>
      <c r="G15" s="27"/>
      <c r="H15" s="28"/>
      <c r="I15" s="24"/>
      <c r="J15" s="24"/>
      <c r="K15" s="24"/>
      <c r="L15" s="24"/>
      <c r="M15" s="24"/>
      <c r="N15" s="35"/>
      <c r="O15" s="48"/>
      <c r="P15" s="30"/>
      <c r="Q15" s="30"/>
      <c r="R15" s="30"/>
      <c r="S15" s="30"/>
      <c r="T15" s="30"/>
      <c r="U15" s="30"/>
      <c r="V15" s="48"/>
      <c r="W15" s="32"/>
      <c r="X15" s="32"/>
      <c r="Y15" s="32"/>
      <c r="Z15" s="32"/>
      <c r="AA15" s="32"/>
      <c r="AB15" s="63"/>
      <c r="AC15" s="48"/>
      <c r="AD15" s="30"/>
      <c r="AE15" s="30"/>
      <c r="AF15" s="31"/>
      <c r="AG15" s="31"/>
      <c r="AH15" s="34"/>
      <c r="AI15" s="30"/>
      <c r="AJ15" s="8"/>
    </row>
    <row r="16" spans="1:36" s="22" customFormat="1" ht="15" customHeight="1" x14ac:dyDescent="0.25">
      <c r="A16" s="8"/>
      <c r="B16" s="37">
        <v>2009</v>
      </c>
      <c r="C16" s="37" t="s">
        <v>34</v>
      </c>
      <c r="D16" s="38" t="s">
        <v>35</v>
      </c>
      <c r="E16" s="37"/>
      <c r="F16" s="39" t="s">
        <v>36</v>
      </c>
      <c r="G16" s="72"/>
      <c r="H16" s="71"/>
      <c r="I16" s="37"/>
      <c r="J16" s="37"/>
      <c r="K16" s="37"/>
      <c r="L16" s="37"/>
      <c r="M16" s="37"/>
      <c r="N16" s="40"/>
      <c r="O16" s="48"/>
      <c r="P16" s="30"/>
      <c r="Q16" s="30"/>
      <c r="R16" s="30"/>
      <c r="S16" s="30"/>
      <c r="T16" s="30"/>
      <c r="U16" s="30"/>
      <c r="V16" s="48"/>
      <c r="W16" s="32"/>
      <c r="X16" s="32"/>
      <c r="Y16" s="32"/>
      <c r="Z16" s="32"/>
      <c r="AA16" s="32"/>
      <c r="AB16" s="63"/>
      <c r="AC16" s="48"/>
      <c r="AD16" s="30"/>
      <c r="AE16" s="30"/>
      <c r="AF16" s="31"/>
      <c r="AG16" s="31"/>
      <c r="AH16" s="34"/>
      <c r="AI16" s="30"/>
      <c r="AJ16" s="8"/>
    </row>
    <row r="17" spans="1:36" s="22" customFormat="1" ht="15" customHeight="1" x14ac:dyDescent="0.25">
      <c r="A17" s="8"/>
      <c r="B17" s="30">
        <v>2010</v>
      </c>
      <c r="C17" s="30" t="s">
        <v>37</v>
      </c>
      <c r="D17" s="41" t="s">
        <v>35</v>
      </c>
      <c r="E17" s="30">
        <v>18</v>
      </c>
      <c r="F17" s="30">
        <v>1</v>
      </c>
      <c r="G17" s="30">
        <v>8</v>
      </c>
      <c r="H17" s="31">
        <v>1</v>
      </c>
      <c r="I17" s="30">
        <v>46</v>
      </c>
      <c r="J17" s="30">
        <v>18</v>
      </c>
      <c r="K17" s="30">
        <v>10</v>
      </c>
      <c r="L17" s="30">
        <v>9</v>
      </c>
      <c r="M17" s="30">
        <v>9</v>
      </c>
      <c r="N17" s="42">
        <v>0.41799999999999998</v>
      </c>
      <c r="O17" s="48"/>
      <c r="P17" s="30"/>
      <c r="Q17" s="30"/>
      <c r="R17" s="30"/>
      <c r="S17" s="30"/>
      <c r="T17" s="30"/>
      <c r="U17" s="30"/>
      <c r="V17" s="48"/>
      <c r="W17" s="32">
        <v>2</v>
      </c>
      <c r="X17" s="32">
        <v>0</v>
      </c>
      <c r="Y17" s="32">
        <v>0</v>
      </c>
      <c r="Z17" s="32">
        <v>0</v>
      </c>
      <c r="AA17" s="32">
        <v>2</v>
      </c>
      <c r="AB17" s="63">
        <v>0.25</v>
      </c>
      <c r="AC17" s="48"/>
      <c r="AD17" s="30"/>
      <c r="AE17" s="30"/>
      <c r="AF17" s="31"/>
      <c r="AG17" s="31"/>
      <c r="AH17" s="34"/>
      <c r="AI17" s="30"/>
      <c r="AJ17" s="8"/>
    </row>
    <row r="18" spans="1:36" s="22" customFormat="1" ht="15" customHeight="1" x14ac:dyDescent="0.25">
      <c r="A18" s="1"/>
      <c r="B18" s="30" t="s">
        <v>69</v>
      </c>
      <c r="C18" s="30"/>
      <c r="D18" s="41"/>
      <c r="E18" s="30"/>
      <c r="F18" s="30"/>
      <c r="G18" s="30"/>
      <c r="H18" s="30"/>
      <c r="I18" s="30"/>
      <c r="J18" s="30"/>
      <c r="K18" s="30"/>
      <c r="L18" s="30"/>
      <c r="M18" s="30"/>
      <c r="N18" s="42"/>
      <c r="O18" s="48"/>
      <c r="P18" s="30"/>
      <c r="Q18" s="30"/>
      <c r="R18" s="30"/>
      <c r="S18" s="30"/>
      <c r="T18" s="30"/>
      <c r="U18" s="30"/>
      <c r="V18" s="48"/>
      <c r="W18" s="32"/>
      <c r="X18" s="32"/>
      <c r="Y18" s="32"/>
      <c r="Z18" s="32"/>
      <c r="AA18" s="32"/>
      <c r="AB18" s="63"/>
      <c r="AC18" s="48"/>
      <c r="AD18" s="30"/>
      <c r="AE18" s="29"/>
      <c r="AF18" s="33"/>
      <c r="AG18" s="31"/>
      <c r="AH18" s="34"/>
      <c r="AI18" s="30"/>
      <c r="AJ18" s="8"/>
    </row>
    <row r="19" spans="1:36" s="22" customFormat="1" ht="15" customHeight="1" x14ac:dyDescent="0.25">
      <c r="A19" s="8"/>
      <c r="B19" s="24">
        <v>2013</v>
      </c>
      <c r="C19" s="24" t="s">
        <v>50</v>
      </c>
      <c r="D19" s="25" t="s">
        <v>55</v>
      </c>
      <c r="E19" s="24"/>
      <c r="F19" s="26" t="s">
        <v>46</v>
      </c>
      <c r="G19" s="27"/>
      <c r="H19" s="28"/>
      <c r="I19" s="24"/>
      <c r="J19" s="24"/>
      <c r="K19" s="24"/>
      <c r="L19" s="24"/>
      <c r="M19" s="24"/>
      <c r="N19" s="35"/>
      <c r="O19" s="48"/>
      <c r="P19" s="30"/>
      <c r="Q19" s="30"/>
      <c r="R19" s="31"/>
      <c r="S19" s="30"/>
      <c r="T19" s="30"/>
      <c r="U19" s="30"/>
      <c r="V19" s="48"/>
      <c r="W19" s="32"/>
      <c r="X19" s="32"/>
      <c r="Y19" s="32"/>
      <c r="Z19" s="32"/>
      <c r="AA19" s="32"/>
      <c r="AB19" s="63"/>
      <c r="AC19" s="48"/>
      <c r="AD19" s="30"/>
      <c r="AE19" s="29"/>
      <c r="AF19" s="33"/>
      <c r="AG19" s="31"/>
      <c r="AH19" s="34"/>
      <c r="AI19" s="30"/>
      <c r="AJ19" s="8"/>
    </row>
    <row r="20" spans="1:36" ht="15" customHeight="1" x14ac:dyDescent="0.25">
      <c r="A20" s="8"/>
      <c r="B20" s="30">
        <v>2014</v>
      </c>
      <c r="C20" s="30"/>
      <c r="D20" s="41"/>
      <c r="E20" s="30"/>
      <c r="F20" s="30"/>
      <c r="G20" s="34"/>
      <c r="H20" s="31"/>
      <c r="I20" s="30"/>
      <c r="J20" s="30"/>
      <c r="K20" s="30"/>
      <c r="L20" s="30"/>
      <c r="M20" s="30"/>
      <c r="N20" s="42"/>
      <c r="P20" s="30"/>
      <c r="Q20" s="30"/>
      <c r="R20" s="31"/>
      <c r="S20" s="30"/>
      <c r="T20" s="30"/>
      <c r="U20" s="30"/>
      <c r="W20" s="32"/>
      <c r="X20" s="32"/>
      <c r="Y20" s="32"/>
      <c r="Z20" s="32"/>
      <c r="AA20" s="32"/>
      <c r="AB20" s="63"/>
      <c r="AD20" s="30"/>
      <c r="AE20" s="30"/>
      <c r="AF20" s="30"/>
      <c r="AG20" s="30"/>
      <c r="AH20" s="30"/>
      <c r="AI20" s="30"/>
      <c r="AJ20" s="8"/>
    </row>
    <row r="21" spans="1:36" ht="15" customHeight="1" x14ac:dyDescent="0.25">
      <c r="A21" s="8"/>
      <c r="B21" s="24">
        <v>2015</v>
      </c>
      <c r="C21" s="24" t="s">
        <v>48</v>
      </c>
      <c r="D21" s="25" t="s">
        <v>61</v>
      </c>
      <c r="E21" s="24"/>
      <c r="F21" s="26" t="s">
        <v>46</v>
      </c>
      <c r="G21" s="27"/>
      <c r="H21" s="28"/>
      <c r="I21" s="24"/>
      <c r="J21" s="24"/>
      <c r="K21" s="24"/>
      <c r="L21" s="24"/>
      <c r="M21" s="24"/>
      <c r="N21" s="35"/>
      <c r="P21" s="30"/>
      <c r="Q21" s="30"/>
      <c r="R21" s="31"/>
      <c r="S21" s="30"/>
      <c r="T21" s="30"/>
      <c r="U21" s="30"/>
      <c r="W21" s="32"/>
      <c r="X21" s="32"/>
      <c r="Y21" s="32"/>
      <c r="Z21" s="32"/>
      <c r="AA21" s="32"/>
      <c r="AB21" s="63"/>
      <c r="AD21" s="30"/>
      <c r="AE21" s="30"/>
      <c r="AF21" s="30"/>
      <c r="AG21" s="30"/>
      <c r="AH21" s="30"/>
      <c r="AI21" s="30"/>
      <c r="AJ21" s="8"/>
    </row>
    <row r="22" spans="1:36" ht="15" customHeight="1" x14ac:dyDescent="0.2">
      <c r="A22" s="8"/>
      <c r="B22" s="15" t="s">
        <v>7</v>
      </c>
      <c r="C22" s="16"/>
      <c r="D22" s="14"/>
      <c r="E22" s="17">
        <v>18</v>
      </c>
      <c r="F22" s="17">
        <v>1</v>
      </c>
      <c r="G22" s="17">
        <v>8</v>
      </c>
      <c r="H22" s="17">
        <v>1</v>
      </c>
      <c r="I22" s="17">
        <v>46</v>
      </c>
      <c r="J22" s="17">
        <v>18</v>
      </c>
      <c r="K22" s="17">
        <v>10</v>
      </c>
      <c r="L22" s="17">
        <v>9</v>
      </c>
      <c r="M22" s="17">
        <v>9</v>
      </c>
      <c r="N22" s="43">
        <v>0.41799999999999998</v>
      </c>
      <c r="O22" s="23"/>
      <c r="P22" s="17">
        <f>SUM(P9:P21)</f>
        <v>0</v>
      </c>
      <c r="Q22" s="17">
        <f>SUM(Q9:Q21)</f>
        <v>0</v>
      </c>
      <c r="R22" s="17">
        <f>SUM(R9:R21)</f>
        <v>0</v>
      </c>
      <c r="S22" s="17">
        <f>SUM(S9:S21)</f>
        <v>0</v>
      </c>
      <c r="T22" s="17">
        <f>SUM(T9:T21)</f>
        <v>0</v>
      </c>
      <c r="U22" s="43">
        <v>0</v>
      </c>
      <c r="V22" s="23"/>
      <c r="W22" s="17">
        <f>PRODUCT(E28)</f>
        <v>6</v>
      </c>
      <c r="X22" s="17">
        <f t="shared" ref="X22:AA22" si="0">PRODUCT(F28)</f>
        <v>0</v>
      </c>
      <c r="Y22" s="17">
        <f t="shared" si="0"/>
        <v>2</v>
      </c>
      <c r="Z22" s="17">
        <f t="shared" si="0"/>
        <v>2</v>
      </c>
      <c r="AA22" s="17">
        <f t="shared" si="0"/>
        <v>14</v>
      </c>
      <c r="AB22" s="43">
        <f>PRODUCT(N28)</f>
        <v>0.51900000000000002</v>
      </c>
      <c r="AC22" s="23"/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8"/>
    </row>
    <row r="23" spans="1:36" ht="15" customHeight="1" x14ac:dyDescent="0.2">
      <c r="A23" s="8"/>
      <c r="B23" s="41" t="s">
        <v>2</v>
      </c>
      <c r="C23" s="34"/>
      <c r="D23" s="44">
        <v>28.333333333333336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7"/>
      <c r="AI23" s="45"/>
      <c r="AJ23" s="8"/>
    </row>
    <row r="24" spans="1:36" ht="10.5" customHeight="1" x14ac:dyDescent="0.25">
      <c r="A24" s="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P24" s="45"/>
      <c r="Q24" s="49"/>
      <c r="R24" s="45"/>
      <c r="S24" s="45"/>
      <c r="T24" s="45"/>
      <c r="U24" s="45"/>
      <c r="W24" s="45"/>
      <c r="X24" s="45"/>
      <c r="Y24" s="45"/>
      <c r="Z24" s="45"/>
      <c r="AA24" s="45"/>
      <c r="AB24" s="45"/>
      <c r="AD24" s="45"/>
      <c r="AE24" s="45"/>
      <c r="AF24" s="45"/>
      <c r="AG24" s="45"/>
      <c r="AH24" s="45"/>
      <c r="AI24" s="45"/>
      <c r="AJ24" s="8"/>
    </row>
    <row r="25" spans="1:36" ht="15" customHeight="1" x14ac:dyDescent="0.25">
      <c r="A25" s="8"/>
      <c r="B25" s="21" t="s">
        <v>25</v>
      </c>
      <c r="C25" s="50"/>
      <c r="D25" s="50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5"/>
      <c r="K25" s="17" t="s">
        <v>27</v>
      </c>
      <c r="L25" s="17" t="s">
        <v>28</v>
      </c>
      <c r="M25" s="17" t="s">
        <v>29</v>
      </c>
      <c r="N25" s="17" t="s">
        <v>22</v>
      </c>
      <c r="O25" s="23"/>
      <c r="P25" s="51" t="s">
        <v>79</v>
      </c>
      <c r="Q25" s="11"/>
      <c r="R25" s="11"/>
      <c r="S25" s="11"/>
      <c r="T25" s="52"/>
      <c r="U25" s="52"/>
      <c r="V25" s="52"/>
      <c r="W25" s="52"/>
      <c r="X25" s="52"/>
      <c r="Y25" s="52"/>
      <c r="Z25" s="52"/>
      <c r="AA25" s="11"/>
      <c r="AB25" s="11"/>
      <c r="AC25" s="52"/>
      <c r="AD25" s="11"/>
      <c r="AE25" s="11"/>
      <c r="AF25" s="11"/>
      <c r="AG25" s="11"/>
      <c r="AH25" s="11"/>
      <c r="AI25" s="53"/>
      <c r="AJ25" s="8"/>
    </row>
    <row r="26" spans="1:36" ht="15" customHeight="1" x14ac:dyDescent="0.2">
      <c r="A26" s="8"/>
      <c r="B26" s="51" t="s">
        <v>13</v>
      </c>
      <c r="C26" s="11"/>
      <c r="D26" s="53"/>
      <c r="E26" s="30">
        <v>18</v>
      </c>
      <c r="F26" s="30">
        <v>1</v>
      </c>
      <c r="G26" s="30">
        <v>8</v>
      </c>
      <c r="H26" s="30">
        <v>1</v>
      </c>
      <c r="I26" s="30">
        <v>46</v>
      </c>
      <c r="J26" s="45"/>
      <c r="K26" s="54">
        <v>0.5</v>
      </c>
      <c r="L26" s="54">
        <v>5.5555555555555552E-2</v>
      </c>
      <c r="M26" s="54">
        <v>2.5555555555555554</v>
      </c>
      <c r="N26" s="55">
        <v>0.41799999999999998</v>
      </c>
      <c r="O26" s="23"/>
      <c r="P26" s="94" t="s">
        <v>9</v>
      </c>
      <c r="Q26" s="108"/>
      <c r="R26" s="95" t="s">
        <v>38</v>
      </c>
      <c r="S26" s="95"/>
      <c r="T26" s="95"/>
      <c r="U26" s="95"/>
      <c r="V26" s="95"/>
      <c r="W26" s="95"/>
      <c r="X26" s="95"/>
      <c r="Y26" s="95"/>
      <c r="Z26" s="95"/>
      <c r="AA26" s="109" t="s">
        <v>11</v>
      </c>
      <c r="AB26" s="95"/>
      <c r="AC26" s="110" t="s">
        <v>41</v>
      </c>
      <c r="AD26" s="95"/>
      <c r="AE26" s="95"/>
      <c r="AF26" s="95"/>
      <c r="AG26" s="95"/>
      <c r="AH26" s="109"/>
      <c r="AI26" s="96"/>
      <c r="AJ26" s="8"/>
    </row>
    <row r="27" spans="1:36" ht="15" customHeight="1" x14ac:dyDescent="0.2">
      <c r="A27" s="8"/>
      <c r="B27" s="56" t="s">
        <v>15</v>
      </c>
      <c r="C27" s="57"/>
      <c r="D27" s="58"/>
      <c r="E27" s="30"/>
      <c r="F27" s="30"/>
      <c r="G27" s="30"/>
      <c r="H27" s="30"/>
      <c r="I27" s="30"/>
      <c r="J27" s="45"/>
      <c r="K27" s="54"/>
      <c r="L27" s="54"/>
      <c r="M27" s="54"/>
      <c r="N27" s="55"/>
      <c r="O27" s="23"/>
      <c r="P27" s="111" t="s">
        <v>67</v>
      </c>
      <c r="Q27" s="112"/>
      <c r="R27" s="113" t="s">
        <v>38</v>
      </c>
      <c r="S27" s="113"/>
      <c r="T27" s="113"/>
      <c r="U27" s="113"/>
      <c r="V27" s="113"/>
      <c r="W27" s="113"/>
      <c r="X27" s="113"/>
      <c r="Y27" s="113"/>
      <c r="Z27" s="113"/>
      <c r="AA27" s="114" t="s">
        <v>11</v>
      </c>
      <c r="AB27" s="113"/>
      <c r="AC27" s="115" t="s">
        <v>41</v>
      </c>
      <c r="AD27" s="113"/>
      <c r="AE27" s="113"/>
      <c r="AF27" s="113"/>
      <c r="AG27" s="113"/>
      <c r="AH27" s="114"/>
      <c r="AI27" s="116"/>
      <c r="AJ27" s="8"/>
    </row>
    <row r="28" spans="1:36" ht="15" customHeight="1" x14ac:dyDescent="0.2">
      <c r="A28" s="8"/>
      <c r="B28" s="59" t="s">
        <v>16</v>
      </c>
      <c r="C28" s="60"/>
      <c r="D28" s="61"/>
      <c r="E28" s="32">
        <v>6</v>
      </c>
      <c r="F28" s="32">
        <v>0</v>
      </c>
      <c r="G28" s="32">
        <v>2</v>
      </c>
      <c r="H28" s="32">
        <v>2</v>
      </c>
      <c r="I28" s="32">
        <v>14</v>
      </c>
      <c r="J28" s="45"/>
      <c r="K28" s="62">
        <v>0.33333333333333331</v>
      </c>
      <c r="L28" s="62">
        <v>0.33333333333333331</v>
      </c>
      <c r="M28" s="62">
        <v>2.3333333333333335</v>
      </c>
      <c r="N28" s="63">
        <v>0.51900000000000002</v>
      </c>
      <c r="O28" s="23"/>
      <c r="P28" s="111" t="s">
        <v>68</v>
      </c>
      <c r="Q28" s="112"/>
      <c r="R28" s="113" t="s">
        <v>39</v>
      </c>
      <c r="S28" s="113"/>
      <c r="T28" s="113"/>
      <c r="U28" s="113"/>
      <c r="V28" s="113"/>
      <c r="W28" s="113"/>
      <c r="X28" s="113"/>
      <c r="Y28" s="113"/>
      <c r="Z28" s="113"/>
      <c r="AA28" s="114" t="s">
        <v>42</v>
      </c>
      <c r="AB28" s="113"/>
      <c r="AC28" s="115" t="s">
        <v>43</v>
      </c>
      <c r="AD28" s="113"/>
      <c r="AE28" s="113"/>
      <c r="AF28" s="113"/>
      <c r="AG28" s="113"/>
      <c r="AH28" s="114"/>
      <c r="AI28" s="116"/>
    </row>
    <row r="29" spans="1:36" ht="15" customHeight="1" x14ac:dyDescent="0.2">
      <c r="A29" s="8"/>
      <c r="B29" s="64" t="s">
        <v>26</v>
      </c>
      <c r="C29" s="65"/>
      <c r="D29" s="66"/>
      <c r="E29" s="17">
        <v>24</v>
      </c>
      <c r="F29" s="17">
        <v>1</v>
      </c>
      <c r="G29" s="17">
        <v>10</v>
      </c>
      <c r="H29" s="17">
        <v>3</v>
      </c>
      <c r="I29" s="17">
        <v>60</v>
      </c>
      <c r="J29" s="45"/>
      <c r="K29" s="67">
        <v>0.45833333333333331</v>
      </c>
      <c r="L29" s="67">
        <v>0.125</v>
      </c>
      <c r="M29" s="67">
        <v>2.5</v>
      </c>
      <c r="N29" s="43">
        <v>0.438</v>
      </c>
      <c r="O29" s="23"/>
      <c r="P29" s="117" t="s">
        <v>10</v>
      </c>
      <c r="Q29" s="118"/>
      <c r="R29" s="119" t="s">
        <v>40</v>
      </c>
      <c r="S29" s="119"/>
      <c r="T29" s="119"/>
      <c r="U29" s="119"/>
      <c r="V29" s="119"/>
      <c r="W29" s="119"/>
      <c r="X29" s="119"/>
      <c r="Y29" s="119"/>
      <c r="Z29" s="119"/>
      <c r="AA29" s="120" t="s">
        <v>44</v>
      </c>
      <c r="AB29" s="119"/>
      <c r="AC29" s="89" t="s">
        <v>45</v>
      </c>
      <c r="AD29" s="119"/>
      <c r="AE29" s="119"/>
      <c r="AF29" s="119"/>
      <c r="AG29" s="119"/>
      <c r="AH29" s="120"/>
      <c r="AI29" s="121"/>
    </row>
    <row r="30" spans="1:36" ht="10.5" customHeight="1" x14ac:dyDescent="0.25">
      <c r="A30" s="8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3"/>
      <c r="P30" s="45"/>
      <c r="Q30" s="49"/>
      <c r="R30" s="45"/>
      <c r="S30" s="23"/>
      <c r="T30" s="23"/>
      <c r="U30" s="68"/>
      <c r="V30" s="45"/>
      <c r="W30" s="45"/>
      <c r="X30" s="45"/>
      <c r="Y30" s="45"/>
      <c r="Z30" s="45"/>
      <c r="AA30" s="45"/>
      <c r="AB30" s="45"/>
      <c r="AC30" s="23"/>
      <c r="AD30" s="45"/>
      <c r="AE30" s="45"/>
      <c r="AF30" s="45"/>
      <c r="AG30" s="45"/>
      <c r="AH30" s="45"/>
      <c r="AI30" s="45"/>
    </row>
    <row r="31" spans="1:36" ht="15" customHeight="1" x14ac:dyDescent="0.25">
      <c r="A31" s="8"/>
      <c r="B31" s="45" t="s">
        <v>56</v>
      </c>
      <c r="C31" s="45"/>
      <c r="D31" s="45" t="s">
        <v>57</v>
      </c>
      <c r="E31" s="45"/>
      <c r="F31" s="45"/>
      <c r="G31" s="45"/>
      <c r="H31" s="45"/>
      <c r="I31" s="45"/>
      <c r="J31" s="45"/>
      <c r="K31" s="45"/>
      <c r="L31" s="45"/>
      <c r="M31" s="49"/>
      <c r="N31" s="46"/>
      <c r="O31" s="23"/>
      <c r="P31" s="45"/>
      <c r="Q31" s="49"/>
      <c r="R31" s="45"/>
      <c r="S31" s="45"/>
      <c r="T31" s="23"/>
      <c r="U31" s="68"/>
      <c r="V31" s="45"/>
      <c r="W31" s="45"/>
      <c r="X31" s="45"/>
      <c r="Y31" s="45"/>
      <c r="Z31" s="45"/>
      <c r="AA31" s="45"/>
      <c r="AB31" s="45"/>
      <c r="AC31" s="23"/>
      <c r="AD31" s="45"/>
      <c r="AE31" s="45"/>
      <c r="AF31" s="45"/>
      <c r="AG31" s="45"/>
      <c r="AH31" s="45"/>
      <c r="AI31" s="45"/>
    </row>
    <row r="32" spans="1:36" ht="15" customHeight="1" x14ac:dyDescent="0.25">
      <c r="A32" s="8"/>
      <c r="B32" s="45"/>
      <c r="C32" s="45"/>
      <c r="D32" s="49" t="s">
        <v>59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23"/>
      <c r="P32" s="45"/>
      <c r="Q32" s="49"/>
      <c r="R32" s="45"/>
      <c r="S32" s="45"/>
      <c r="T32" s="23"/>
      <c r="U32" s="23"/>
      <c r="V32" s="23"/>
      <c r="W32" s="23"/>
      <c r="X32" s="68"/>
      <c r="Y32" s="45"/>
      <c r="Z32" s="45"/>
      <c r="AA32" s="45"/>
      <c r="AB32" s="45"/>
      <c r="AC32" s="23"/>
      <c r="AD32" s="45"/>
      <c r="AE32" s="45"/>
      <c r="AF32" s="45"/>
      <c r="AG32" s="45"/>
      <c r="AH32" s="45"/>
      <c r="AI32" s="45"/>
    </row>
    <row r="33" spans="1:35" ht="15" customHeight="1" x14ac:dyDescent="0.25">
      <c r="A33" s="8"/>
      <c r="B33" s="45"/>
      <c r="C33" s="45"/>
      <c r="D33" s="45" t="s">
        <v>58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9"/>
      <c r="R33" s="45"/>
      <c r="S33" s="45"/>
      <c r="T33" s="23"/>
      <c r="U33" s="23"/>
      <c r="V33" s="23"/>
      <c r="W33" s="23"/>
      <c r="X33" s="68"/>
      <c r="Y33" s="6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5"/>
      <c r="C34" s="45"/>
      <c r="D34" s="45" t="s">
        <v>62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9"/>
      <c r="R34" s="45"/>
      <c r="S34" s="45"/>
      <c r="T34" s="23"/>
      <c r="U34" s="23"/>
      <c r="V34" s="23"/>
      <c r="W34" s="23"/>
      <c r="X34" s="68"/>
      <c r="Y34" s="6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9"/>
      <c r="R35" s="45"/>
      <c r="S35" s="45"/>
      <c r="T35" s="23"/>
      <c r="U35" s="23"/>
      <c r="V35" s="23"/>
      <c r="W35" s="23"/>
      <c r="X35" s="68"/>
      <c r="Y35" s="6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9"/>
      <c r="R36" s="45"/>
      <c r="S36" s="45"/>
      <c r="T36" s="23"/>
      <c r="U36" s="23"/>
      <c r="V36" s="23"/>
      <c r="W36" s="23"/>
      <c r="X36" s="68"/>
      <c r="Y36" s="6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9"/>
      <c r="R37" s="45"/>
      <c r="S37" s="45"/>
      <c r="T37" s="23"/>
      <c r="U37" s="23"/>
      <c r="V37" s="23"/>
      <c r="W37" s="23"/>
      <c r="X37" s="68"/>
      <c r="Y37" s="6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9"/>
      <c r="R38" s="45"/>
      <c r="S38" s="45"/>
      <c r="T38" s="23"/>
      <c r="U38" s="23"/>
      <c r="V38" s="23"/>
      <c r="W38" s="23"/>
      <c r="X38" s="68"/>
      <c r="Y38" s="6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9"/>
      <c r="R39" s="45"/>
      <c r="S39" s="45"/>
      <c r="T39" s="23"/>
      <c r="U39" s="23"/>
      <c r="V39" s="23"/>
      <c r="W39" s="23"/>
      <c r="X39" s="68"/>
      <c r="Y39" s="6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9"/>
      <c r="R40" s="45"/>
      <c r="S40" s="45"/>
      <c r="T40" s="23"/>
      <c r="U40" s="23"/>
      <c r="V40" s="23"/>
      <c r="W40" s="23"/>
      <c r="X40" s="68"/>
      <c r="Y40" s="6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9"/>
      <c r="R41" s="45"/>
      <c r="S41" s="45"/>
      <c r="T41" s="23"/>
      <c r="U41" s="23"/>
      <c r="V41" s="23"/>
      <c r="W41" s="23"/>
      <c r="X41" s="68"/>
      <c r="Y41" s="6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9"/>
      <c r="R42" s="45"/>
      <c r="S42" s="45"/>
      <c r="T42" s="23"/>
      <c r="U42" s="23"/>
      <c r="V42" s="23"/>
      <c r="W42" s="23"/>
      <c r="X42" s="68"/>
      <c r="Y42" s="6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9"/>
      <c r="R43" s="45"/>
      <c r="S43" s="45"/>
      <c r="T43" s="23"/>
      <c r="U43" s="23"/>
      <c r="V43" s="23"/>
      <c r="W43" s="23"/>
      <c r="X43" s="68"/>
      <c r="Y43" s="6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9"/>
      <c r="R44" s="45"/>
      <c r="S44" s="45"/>
      <c r="T44" s="23"/>
      <c r="U44" s="23"/>
      <c r="V44" s="23"/>
      <c r="W44" s="23"/>
      <c r="X44" s="68"/>
      <c r="Y44" s="6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9"/>
      <c r="R45" s="45"/>
      <c r="S45" s="45"/>
      <c r="T45" s="23"/>
      <c r="U45" s="23"/>
      <c r="V45" s="23"/>
      <c r="W45" s="23"/>
      <c r="X45" s="68"/>
      <c r="Y45" s="6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9"/>
      <c r="R46" s="45"/>
      <c r="S46" s="45"/>
      <c r="T46" s="23"/>
      <c r="U46" s="23"/>
      <c r="V46" s="23"/>
      <c r="W46" s="23"/>
      <c r="X46" s="68"/>
      <c r="Y46" s="6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9"/>
      <c r="R47" s="45"/>
      <c r="S47" s="45"/>
      <c r="T47" s="23"/>
      <c r="U47" s="23"/>
      <c r="V47" s="23"/>
      <c r="W47" s="23"/>
      <c r="X47" s="68"/>
      <c r="Y47" s="6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9"/>
      <c r="R48" s="45"/>
      <c r="S48" s="45"/>
      <c r="T48" s="23"/>
      <c r="U48" s="23"/>
      <c r="V48" s="23"/>
      <c r="W48" s="23"/>
      <c r="X48" s="68"/>
      <c r="Y48" s="6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9"/>
      <c r="R49" s="45"/>
      <c r="S49" s="45"/>
      <c r="T49" s="23"/>
      <c r="U49" s="23"/>
      <c r="V49" s="23"/>
      <c r="W49" s="23"/>
      <c r="X49" s="68"/>
      <c r="Y49" s="6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9"/>
      <c r="R50" s="45"/>
      <c r="S50" s="45"/>
      <c r="T50" s="23"/>
      <c r="U50" s="23"/>
      <c r="V50" s="23"/>
      <c r="W50" s="23"/>
      <c r="X50" s="68"/>
      <c r="Y50" s="6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9"/>
      <c r="R51" s="45"/>
      <c r="S51" s="45"/>
      <c r="T51" s="23"/>
      <c r="U51" s="23"/>
      <c r="V51" s="23"/>
      <c r="W51" s="23"/>
      <c r="X51" s="68"/>
      <c r="Y51" s="6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9"/>
      <c r="R52" s="45"/>
      <c r="S52" s="45"/>
      <c r="T52" s="23"/>
      <c r="U52" s="23"/>
      <c r="V52" s="23"/>
      <c r="W52" s="23"/>
      <c r="X52" s="68"/>
      <c r="Y52" s="6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9"/>
      <c r="R53" s="45"/>
      <c r="S53" s="45"/>
      <c r="T53" s="23"/>
      <c r="U53" s="23"/>
      <c r="V53" s="23"/>
      <c r="W53" s="23"/>
      <c r="X53" s="68"/>
      <c r="Y53" s="6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9"/>
      <c r="R54" s="45"/>
      <c r="S54" s="45"/>
      <c r="T54" s="23"/>
      <c r="U54" s="23"/>
      <c r="V54" s="23"/>
      <c r="W54" s="23"/>
      <c r="X54" s="68"/>
      <c r="Y54" s="6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9"/>
      <c r="R55" s="45"/>
      <c r="S55" s="45"/>
      <c r="T55" s="23"/>
      <c r="U55" s="23"/>
      <c r="V55" s="23"/>
      <c r="W55" s="23"/>
      <c r="X55" s="68"/>
      <c r="Y55" s="6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9"/>
      <c r="R56" s="45"/>
      <c r="S56" s="45"/>
      <c r="T56" s="23"/>
      <c r="U56" s="23"/>
      <c r="V56" s="23"/>
      <c r="W56" s="23"/>
      <c r="X56" s="68"/>
      <c r="Y56" s="6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9"/>
      <c r="R57" s="45"/>
      <c r="S57" s="45"/>
      <c r="T57" s="23"/>
      <c r="U57" s="23"/>
      <c r="V57" s="23"/>
      <c r="W57" s="23"/>
      <c r="X57" s="68"/>
      <c r="Y57" s="6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9"/>
      <c r="R58" s="45"/>
      <c r="S58" s="45"/>
      <c r="T58" s="23"/>
      <c r="U58" s="23"/>
      <c r="V58" s="23"/>
      <c r="W58" s="23"/>
      <c r="X58" s="68"/>
      <c r="Y58" s="6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9"/>
      <c r="R59" s="45"/>
      <c r="S59" s="45"/>
      <c r="T59" s="23"/>
      <c r="U59" s="23"/>
      <c r="V59" s="23"/>
      <c r="W59" s="23"/>
      <c r="X59" s="68"/>
      <c r="Y59" s="6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9"/>
      <c r="R60" s="45"/>
      <c r="S60" s="45"/>
      <c r="T60" s="23"/>
      <c r="U60" s="23"/>
      <c r="V60" s="23"/>
      <c r="W60" s="23"/>
      <c r="X60" s="68"/>
      <c r="Y60" s="6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9"/>
      <c r="R61" s="45"/>
      <c r="S61" s="45"/>
      <c r="T61" s="23"/>
      <c r="U61" s="23"/>
      <c r="V61" s="23"/>
      <c r="W61" s="23"/>
      <c r="X61" s="68"/>
      <c r="Y61" s="6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9"/>
      <c r="R62" s="45"/>
      <c r="S62" s="45"/>
      <c r="T62" s="23"/>
      <c r="U62" s="23"/>
      <c r="V62" s="23"/>
      <c r="W62" s="23"/>
      <c r="X62" s="68"/>
      <c r="Y62" s="6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9"/>
      <c r="R63" s="45"/>
      <c r="S63" s="45"/>
      <c r="T63" s="23"/>
      <c r="U63" s="23"/>
      <c r="V63" s="23"/>
      <c r="W63" s="23"/>
      <c r="X63" s="68"/>
      <c r="Y63" s="6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9"/>
      <c r="R64" s="45"/>
      <c r="S64" s="45"/>
      <c r="T64" s="23"/>
      <c r="U64" s="23"/>
      <c r="V64" s="23"/>
      <c r="W64" s="23"/>
      <c r="X64" s="68"/>
      <c r="Y64" s="6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9"/>
      <c r="R65" s="45"/>
      <c r="S65" s="45"/>
      <c r="T65" s="23"/>
      <c r="U65" s="23"/>
      <c r="V65" s="23"/>
      <c r="W65" s="23"/>
      <c r="X65" s="68"/>
      <c r="Y65" s="6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9"/>
      <c r="R66" s="45"/>
      <c r="S66" s="45"/>
      <c r="T66" s="23"/>
      <c r="U66" s="23"/>
      <c r="V66" s="23"/>
      <c r="W66" s="23"/>
      <c r="X66" s="68"/>
      <c r="Y66" s="6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9"/>
      <c r="R67" s="45"/>
      <c r="S67" s="45"/>
      <c r="T67" s="23"/>
      <c r="U67" s="23"/>
      <c r="V67" s="23"/>
      <c r="W67" s="23"/>
      <c r="X67" s="68"/>
      <c r="Y67" s="6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9"/>
      <c r="R68" s="45"/>
      <c r="S68" s="45"/>
      <c r="T68" s="23"/>
      <c r="U68" s="23"/>
      <c r="V68" s="23"/>
      <c r="W68" s="23"/>
      <c r="X68" s="68"/>
      <c r="Y68" s="6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9"/>
      <c r="R69" s="45"/>
      <c r="S69" s="45"/>
      <c r="T69" s="23"/>
      <c r="U69" s="23"/>
      <c r="V69" s="23"/>
      <c r="W69" s="23"/>
      <c r="X69" s="68"/>
      <c r="Y69" s="6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9"/>
      <c r="R70" s="45"/>
      <c r="S70" s="45"/>
      <c r="T70" s="23"/>
      <c r="U70" s="23"/>
      <c r="V70" s="23"/>
      <c r="W70" s="23"/>
      <c r="X70" s="68"/>
      <c r="Y70" s="6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9"/>
      <c r="R71" s="45"/>
      <c r="S71" s="45"/>
      <c r="T71" s="23"/>
      <c r="U71" s="23"/>
      <c r="V71" s="23"/>
      <c r="W71" s="23"/>
      <c r="X71" s="68"/>
      <c r="Y71" s="6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9"/>
      <c r="R72" s="45"/>
      <c r="S72" s="45"/>
      <c r="T72" s="23"/>
      <c r="U72" s="23"/>
      <c r="V72" s="23"/>
      <c r="W72" s="23"/>
      <c r="X72" s="68"/>
      <c r="Y72" s="6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9"/>
      <c r="R73" s="45"/>
      <c r="S73" s="45"/>
      <c r="T73" s="23"/>
      <c r="U73" s="23"/>
      <c r="V73" s="23"/>
      <c r="W73" s="23"/>
      <c r="X73" s="68"/>
      <c r="Y73" s="6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9"/>
      <c r="R74" s="45"/>
      <c r="S74" s="45"/>
      <c r="T74" s="23"/>
      <c r="U74" s="23"/>
      <c r="V74" s="23"/>
      <c r="W74" s="23"/>
      <c r="X74" s="68"/>
      <c r="Y74" s="6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9"/>
      <c r="R75" s="45"/>
      <c r="S75" s="45"/>
      <c r="T75" s="23"/>
      <c r="U75" s="23"/>
      <c r="V75" s="23"/>
      <c r="W75" s="23"/>
      <c r="X75" s="68"/>
      <c r="Y75" s="6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9"/>
      <c r="R76" s="45"/>
      <c r="S76" s="45"/>
      <c r="T76" s="23"/>
      <c r="U76" s="23"/>
      <c r="V76" s="23"/>
      <c r="W76" s="23"/>
      <c r="X76" s="68"/>
      <c r="Y76" s="6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9"/>
      <c r="R77" s="45"/>
      <c r="S77" s="45"/>
      <c r="T77" s="23"/>
      <c r="U77" s="23"/>
      <c r="V77" s="23"/>
      <c r="W77" s="23"/>
      <c r="X77" s="68"/>
      <c r="Y77" s="6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9"/>
      <c r="R78" s="45"/>
      <c r="S78" s="45"/>
      <c r="T78" s="23"/>
      <c r="U78" s="23"/>
      <c r="V78" s="23"/>
      <c r="W78" s="23"/>
      <c r="X78" s="68"/>
      <c r="Y78" s="6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9"/>
      <c r="R79" s="45"/>
      <c r="S79" s="45"/>
      <c r="T79" s="23"/>
      <c r="U79" s="23"/>
      <c r="V79" s="23"/>
      <c r="W79" s="23"/>
      <c r="X79" s="68"/>
      <c r="Y79" s="6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9"/>
      <c r="R80" s="45"/>
      <c r="S80" s="45"/>
      <c r="T80" s="23"/>
      <c r="U80" s="23"/>
      <c r="V80" s="23"/>
      <c r="W80" s="23"/>
      <c r="X80" s="68"/>
      <c r="Y80" s="6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9"/>
      <c r="R81" s="45"/>
      <c r="S81" s="45"/>
      <c r="T81" s="23"/>
      <c r="U81" s="23"/>
      <c r="V81" s="23"/>
      <c r="W81" s="23"/>
      <c r="X81" s="68"/>
      <c r="Y81" s="6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9"/>
      <c r="R82" s="45"/>
      <c r="S82" s="45"/>
      <c r="T82" s="23"/>
      <c r="U82" s="23"/>
      <c r="V82" s="23"/>
      <c r="W82" s="23"/>
      <c r="X82" s="68"/>
      <c r="Y82" s="6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9"/>
      <c r="R83" s="45"/>
      <c r="S83" s="45"/>
      <c r="T83" s="23"/>
      <c r="U83" s="23"/>
      <c r="V83" s="23"/>
      <c r="W83" s="23"/>
      <c r="X83" s="68"/>
      <c r="Y83" s="6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9"/>
      <c r="R84" s="45"/>
      <c r="S84" s="45"/>
      <c r="T84" s="23"/>
      <c r="U84" s="23"/>
      <c r="V84" s="23"/>
      <c r="W84" s="23"/>
      <c r="X84" s="68"/>
      <c r="Y84" s="6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9"/>
      <c r="R85" s="45"/>
      <c r="S85" s="45"/>
      <c r="T85" s="23"/>
      <c r="U85" s="23"/>
      <c r="V85" s="23"/>
      <c r="W85" s="23"/>
      <c r="X85" s="68"/>
      <c r="Y85" s="6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9"/>
      <c r="R86" s="45"/>
      <c r="S86" s="45"/>
      <c r="T86" s="23"/>
      <c r="U86" s="23"/>
      <c r="V86" s="23"/>
      <c r="W86" s="23"/>
      <c r="X86" s="68"/>
      <c r="Y86" s="6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9"/>
      <c r="R87" s="45"/>
      <c r="S87" s="45"/>
      <c r="T87" s="23"/>
      <c r="U87" s="23"/>
      <c r="V87" s="23"/>
      <c r="W87" s="23"/>
      <c r="X87" s="68"/>
      <c r="Y87" s="6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9"/>
      <c r="R88" s="45"/>
      <c r="S88" s="45"/>
      <c r="T88" s="23"/>
      <c r="U88" s="23"/>
      <c r="V88" s="23"/>
      <c r="W88" s="23"/>
      <c r="X88" s="68"/>
      <c r="Y88" s="6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9"/>
      <c r="R89" s="45"/>
      <c r="S89" s="45"/>
      <c r="T89" s="23"/>
      <c r="U89" s="23"/>
      <c r="V89" s="23"/>
      <c r="W89" s="23"/>
      <c r="X89" s="68"/>
      <c r="Y89" s="6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9"/>
      <c r="R90" s="45"/>
      <c r="S90" s="45"/>
      <c r="T90" s="23"/>
      <c r="U90" s="23"/>
      <c r="V90" s="23"/>
      <c r="W90" s="23"/>
      <c r="X90" s="68"/>
      <c r="Y90" s="6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9"/>
      <c r="R91" s="45"/>
      <c r="S91" s="45"/>
      <c r="T91" s="23"/>
      <c r="U91" s="23"/>
      <c r="V91" s="23"/>
      <c r="W91" s="23"/>
      <c r="X91" s="68"/>
      <c r="Y91" s="6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9"/>
      <c r="R92" s="45"/>
      <c r="S92" s="45"/>
      <c r="T92" s="23"/>
      <c r="U92" s="23"/>
      <c r="V92" s="23"/>
      <c r="W92" s="23"/>
      <c r="X92" s="68"/>
      <c r="Y92" s="6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9"/>
      <c r="R93" s="45"/>
      <c r="S93" s="45"/>
      <c r="T93" s="23"/>
      <c r="U93" s="23"/>
      <c r="V93" s="23"/>
      <c r="W93" s="23"/>
      <c r="X93" s="68"/>
      <c r="Y93" s="6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9"/>
      <c r="R94" s="45"/>
      <c r="S94" s="45"/>
      <c r="T94" s="23"/>
      <c r="U94" s="23"/>
      <c r="V94" s="23"/>
      <c r="W94" s="23"/>
      <c r="X94" s="68"/>
      <c r="Y94" s="6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9"/>
      <c r="R95" s="45"/>
      <c r="S95" s="45"/>
      <c r="T95" s="23"/>
      <c r="U95" s="23"/>
      <c r="V95" s="23"/>
      <c r="W95" s="23"/>
      <c r="X95" s="68"/>
      <c r="Y95" s="6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9"/>
      <c r="R96" s="45"/>
      <c r="S96" s="45"/>
      <c r="T96" s="23"/>
      <c r="U96" s="23"/>
      <c r="V96" s="23"/>
      <c r="W96" s="23"/>
      <c r="X96" s="68"/>
      <c r="Y96" s="6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9"/>
      <c r="R97" s="45"/>
      <c r="S97" s="45"/>
      <c r="T97" s="23"/>
      <c r="U97" s="23"/>
      <c r="V97" s="23"/>
      <c r="W97" s="23"/>
      <c r="X97" s="68"/>
      <c r="Y97" s="6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9"/>
      <c r="R98" s="45"/>
      <c r="S98" s="45"/>
      <c r="T98" s="23"/>
      <c r="U98" s="23"/>
      <c r="V98" s="23"/>
      <c r="W98" s="23"/>
      <c r="X98" s="68"/>
      <c r="Y98" s="6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9"/>
      <c r="R99" s="45"/>
      <c r="S99" s="45"/>
      <c r="T99" s="23"/>
      <c r="U99" s="23"/>
      <c r="V99" s="23"/>
      <c r="W99" s="23"/>
      <c r="X99" s="68"/>
      <c r="Y99" s="6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9"/>
      <c r="R100" s="45"/>
      <c r="S100" s="45"/>
      <c r="T100" s="23"/>
      <c r="U100" s="23"/>
      <c r="V100" s="23"/>
      <c r="W100" s="23"/>
      <c r="X100" s="68"/>
      <c r="Y100" s="6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9"/>
      <c r="R101" s="45"/>
      <c r="S101" s="45"/>
      <c r="T101" s="23"/>
      <c r="U101" s="23"/>
      <c r="V101" s="23"/>
      <c r="W101" s="23"/>
      <c r="X101" s="68"/>
      <c r="Y101" s="6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9"/>
      <c r="R102" s="45"/>
      <c r="S102" s="45"/>
      <c r="T102" s="23"/>
      <c r="U102" s="23"/>
      <c r="V102" s="23"/>
      <c r="W102" s="23"/>
      <c r="X102" s="68"/>
      <c r="Y102" s="6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9"/>
      <c r="R103" s="45"/>
      <c r="S103" s="45"/>
      <c r="T103" s="23"/>
      <c r="U103" s="23"/>
      <c r="V103" s="23"/>
      <c r="W103" s="23"/>
      <c r="X103" s="68"/>
      <c r="Y103" s="6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9"/>
      <c r="R104" s="45"/>
      <c r="S104" s="45"/>
      <c r="T104" s="23"/>
      <c r="U104" s="23"/>
      <c r="V104" s="23"/>
      <c r="W104" s="23"/>
      <c r="X104" s="68"/>
      <c r="Y104" s="6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9"/>
      <c r="R105" s="45"/>
      <c r="S105" s="45"/>
      <c r="T105" s="23"/>
      <c r="U105" s="23"/>
      <c r="V105" s="23"/>
      <c r="W105" s="23"/>
      <c r="X105" s="68"/>
      <c r="Y105" s="6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9"/>
      <c r="R106" s="45"/>
      <c r="S106" s="45"/>
      <c r="T106" s="23"/>
      <c r="U106" s="23"/>
      <c r="V106" s="23"/>
      <c r="W106" s="23"/>
      <c r="X106" s="68"/>
      <c r="Y106" s="6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9"/>
      <c r="R107" s="45"/>
      <c r="S107" s="45"/>
      <c r="T107" s="23"/>
      <c r="U107" s="23"/>
      <c r="V107" s="23"/>
      <c r="W107" s="23"/>
      <c r="X107" s="68"/>
      <c r="Y107" s="6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9"/>
      <c r="R108" s="45"/>
      <c r="S108" s="45"/>
      <c r="T108" s="23"/>
      <c r="U108" s="23"/>
      <c r="V108" s="23"/>
      <c r="W108" s="23"/>
      <c r="X108" s="68"/>
      <c r="Y108" s="6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9"/>
      <c r="R109" s="45"/>
      <c r="S109" s="45"/>
      <c r="T109" s="23"/>
      <c r="U109" s="23"/>
      <c r="V109" s="23"/>
      <c r="W109" s="23"/>
      <c r="X109" s="68"/>
      <c r="Y109" s="6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9"/>
      <c r="R110" s="45"/>
      <c r="S110" s="45"/>
      <c r="T110" s="23"/>
      <c r="U110" s="23"/>
      <c r="V110" s="23"/>
      <c r="W110" s="23"/>
      <c r="X110" s="68"/>
      <c r="Y110" s="6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9"/>
      <c r="R111" s="45"/>
      <c r="S111" s="45"/>
      <c r="T111" s="23"/>
      <c r="U111" s="23"/>
      <c r="V111" s="23"/>
      <c r="W111" s="23"/>
      <c r="X111" s="68"/>
      <c r="Y111" s="6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9"/>
      <c r="R112" s="45"/>
      <c r="S112" s="45"/>
      <c r="T112" s="23"/>
      <c r="U112" s="23"/>
      <c r="V112" s="23"/>
      <c r="W112" s="23"/>
      <c r="X112" s="68"/>
      <c r="Y112" s="6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9"/>
      <c r="R113" s="45"/>
      <c r="S113" s="45"/>
      <c r="T113" s="23"/>
      <c r="U113" s="23"/>
      <c r="V113" s="23"/>
      <c r="W113" s="23"/>
      <c r="X113" s="68"/>
      <c r="Y113" s="6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9"/>
      <c r="R114" s="45"/>
      <c r="S114" s="45"/>
      <c r="T114" s="23"/>
      <c r="U114" s="23"/>
      <c r="V114" s="23"/>
      <c r="W114" s="23"/>
      <c r="X114" s="68"/>
      <c r="Y114" s="6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9"/>
      <c r="R115" s="45"/>
      <c r="S115" s="45"/>
      <c r="T115" s="23"/>
      <c r="U115" s="23"/>
      <c r="V115" s="23"/>
      <c r="W115" s="23"/>
      <c r="X115" s="68"/>
      <c r="Y115" s="6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9"/>
      <c r="R116" s="45"/>
      <c r="S116" s="45"/>
      <c r="T116" s="23"/>
      <c r="U116" s="23"/>
      <c r="V116" s="23"/>
      <c r="W116" s="23"/>
      <c r="X116" s="68"/>
      <c r="Y116" s="6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9"/>
      <c r="R117" s="45"/>
      <c r="S117" s="45"/>
      <c r="T117" s="23"/>
      <c r="U117" s="23"/>
      <c r="V117" s="23"/>
      <c r="W117" s="23"/>
      <c r="X117" s="68"/>
      <c r="Y117" s="6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9"/>
      <c r="R118" s="45"/>
      <c r="S118" s="45"/>
      <c r="T118" s="23"/>
      <c r="U118" s="23"/>
      <c r="V118" s="23"/>
      <c r="W118" s="23"/>
      <c r="X118" s="68"/>
      <c r="Y118" s="6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9"/>
      <c r="R119" s="45"/>
      <c r="S119" s="45"/>
      <c r="T119" s="23"/>
      <c r="U119" s="23"/>
      <c r="V119" s="23"/>
      <c r="W119" s="23"/>
      <c r="X119" s="68"/>
      <c r="Y119" s="6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9"/>
      <c r="R120" s="45"/>
      <c r="S120" s="45"/>
      <c r="T120" s="23"/>
      <c r="U120" s="23"/>
      <c r="V120" s="23"/>
      <c r="W120" s="23"/>
      <c r="X120" s="68"/>
      <c r="Y120" s="6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9"/>
      <c r="R121" s="45"/>
      <c r="S121" s="45"/>
      <c r="T121" s="23"/>
      <c r="U121" s="23"/>
      <c r="V121" s="23"/>
      <c r="W121" s="23"/>
      <c r="X121" s="68"/>
      <c r="Y121" s="6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9"/>
      <c r="R122" s="45"/>
      <c r="S122" s="45"/>
      <c r="T122" s="23"/>
      <c r="U122" s="23"/>
      <c r="V122" s="23"/>
      <c r="W122" s="23"/>
      <c r="X122" s="68"/>
      <c r="Y122" s="6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9"/>
      <c r="R123" s="45"/>
      <c r="S123" s="45"/>
      <c r="T123" s="23"/>
      <c r="U123" s="23"/>
      <c r="V123" s="23"/>
      <c r="W123" s="23"/>
      <c r="X123" s="68"/>
      <c r="Y123" s="6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9"/>
      <c r="R124" s="45"/>
      <c r="S124" s="45"/>
      <c r="T124" s="23"/>
      <c r="U124" s="23"/>
      <c r="V124" s="23"/>
      <c r="W124" s="23"/>
      <c r="X124" s="68"/>
      <c r="Y124" s="6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9"/>
      <c r="R125" s="45"/>
      <c r="S125" s="45"/>
      <c r="T125" s="23"/>
      <c r="U125" s="23"/>
      <c r="V125" s="23"/>
      <c r="W125" s="23"/>
      <c r="X125" s="68"/>
      <c r="Y125" s="6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9"/>
      <c r="R126" s="45"/>
      <c r="S126" s="45"/>
      <c r="T126" s="23"/>
      <c r="U126" s="23"/>
      <c r="V126" s="23"/>
      <c r="W126" s="23"/>
      <c r="X126" s="68"/>
      <c r="Y126" s="6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9"/>
      <c r="R127" s="45"/>
      <c r="S127" s="45"/>
      <c r="T127" s="23"/>
      <c r="U127" s="23"/>
      <c r="V127" s="23"/>
      <c r="W127" s="23"/>
      <c r="X127" s="68"/>
      <c r="Y127" s="6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9"/>
      <c r="R128" s="45"/>
      <c r="S128" s="45"/>
      <c r="T128" s="23"/>
      <c r="U128" s="23"/>
      <c r="V128" s="23"/>
      <c r="W128" s="23"/>
      <c r="X128" s="68"/>
      <c r="Y128" s="6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9"/>
      <c r="R129" s="45"/>
      <c r="S129" s="45"/>
      <c r="T129" s="23"/>
      <c r="U129" s="23"/>
      <c r="V129" s="23"/>
      <c r="W129" s="23"/>
      <c r="X129" s="68"/>
      <c r="Y129" s="6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9"/>
      <c r="R130" s="45"/>
      <c r="S130" s="45"/>
      <c r="T130" s="23"/>
      <c r="U130" s="23"/>
      <c r="V130" s="23"/>
      <c r="W130" s="23"/>
      <c r="X130" s="68"/>
      <c r="Y130" s="6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9"/>
      <c r="R131" s="45"/>
      <c r="S131" s="45"/>
      <c r="T131" s="23"/>
      <c r="U131" s="23"/>
      <c r="V131" s="23"/>
      <c r="W131" s="23"/>
      <c r="X131" s="68"/>
      <c r="Y131" s="6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9"/>
      <c r="R132" s="45"/>
      <c r="S132" s="45"/>
      <c r="T132" s="23"/>
      <c r="U132" s="23"/>
      <c r="V132" s="23"/>
      <c r="W132" s="23"/>
      <c r="X132" s="68"/>
      <c r="Y132" s="6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9"/>
      <c r="R133" s="45"/>
      <c r="S133" s="45"/>
      <c r="T133" s="23"/>
      <c r="U133" s="23"/>
      <c r="V133" s="23"/>
      <c r="W133" s="23"/>
      <c r="X133" s="68"/>
      <c r="Y133" s="6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9"/>
      <c r="R134" s="45"/>
      <c r="S134" s="45"/>
      <c r="T134" s="23"/>
      <c r="U134" s="23"/>
      <c r="V134" s="23"/>
      <c r="W134" s="23"/>
      <c r="X134" s="68"/>
      <c r="Y134" s="6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9"/>
      <c r="R135" s="45"/>
      <c r="S135" s="45"/>
      <c r="T135" s="23"/>
      <c r="U135" s="23"/>
      <c r="V135" s="23"/>
      <c r="W135" s="23"/>
      <c r="X135" s="68"/>
      <c r="Y135" s="6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9"/>
      <c r="R136" s="45"/>
      <c r="S136" s="45"/>
      <c r="T136" s="23"/>
      <c r="U136" s="23"/>
      <c r="V136" s="23"/>
      <c r="W136" s="23"/>
      <c r="X136" s="68"/>
      <c r="Y136" s="6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9"/>
      <c r="R137" s="45"/>
      <c r="S137" s="45"/>
      <c r="T137" s="23"/>
      <c r="U137" s="23"/>
      <c r="V137" s="23"/>
      <c r="W137" s="23"/>
      <c r="X137" s="68"/>
      <c r="Y137" s="6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9"/>
      <c r="R138" s="45"/>
      <c r="S138" s="45"/>
      <c r="T138" s="23"/>
      <c r="U138" s="23"/>
      <c r="V138" s="23"/>
      <c r="W138" s="23"/>
      <c r="X138" s="68"/>
      <c r="Y138" s="6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9"/>
      <c r="R139" s="45"/>
      <c r="S139" s="45"/>
      <c r="T139" s="23"/>
      <c r="U139" s="23"/>
      <c r="V139" s="23"/>
      <c r="W139" s="23"/>
      <c r="X139" s="68"/>
      <c r="Y139" s="6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9"/>
      <c r="R140" s="45"/>
      <c r="S140" s="45"/>
      <c r="T140" s="23"/>
      <c r="U140" s="23"/>
      <c r="V140" s="23"/>
      <c r="W140" s="23"/>
      <c r="X140" s="68"/>
      <c r="Y140" s="6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9"/>
      <c r="R141" s="45"/>
      <c r="S141" s="45"/>
      <c r="T141" s="23"/>
      <c r="U141" s="23"/>
      <c r="V141" s="23"/>
      <c r="W141" s="23"/>
      <c r="X141" s="68"/>
      <c r="Y141" s="6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9"/>
      <c r="R142" s="45"/>
      <c r="S142" s="45"/>
      <c r="T142" s="23"/>
      <c r="U142" s="23"/>
      <c r="V142" s="23"/>
      <c r="W142" s="23"/>
      <c r="X142" s="68"/>
      <c r="Y142" s="6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9"/>
      <c r="R143" s="45"/>
      <c r="S143" s="45"/>
      <c r="T143" s="23"/>
      <c r="U143" s="23"/>
      <c r="V143" s="23"/>
      <c r="W143" s="23"/>
      <c r="X143" s="68"/>
      <c r="Y143" s="6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9"/>
      <c r="R144" s="45"/>
      <c r="S144" s="45"/>
      <c r="T144" s="23"/>
      <c r="U144" s="23"/>
      <c r="V144" s="23"/>
      <c r="W144" s="23"/>
      <c r="X144" s="68"/>
      <c r="Y144" s="6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9"/>
      <c r="R145" s="45"/>
      <c r="S145" s="45"/>
      <c r="T145" s="23"/>
      <c r="U145" s="23"/>
      <c r="V145" s="23"/>
      <c r="W145" s="23"/>
      <c r="X145" s="68"/>
      <c r="Y145" s="6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9"/>
      <c r="R146" s="45"/>
      <c r="S146" s="45"/>
      <c r="T146" s="23"/>
      <c r="U146" s="23"/>
      <c r="V146" s="23"/>
      <c r="W146" s="23"/>
      <c r="X146" s="68"/>
      <c r="Y146" s="6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9"/>
      <c r="R147" s="45"/>
      <c r="S147" s="45"/>
      <c r="T147" s="23"/>
      <c r="U147" s="23"/>
      <c r="V147" s="23"/>
      <c r="W147" s="23"/>
      <c r="X147" s="68"/>
      <c r="Y147" s="6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9"/>
      <c r="R148" s="45"/>
      <c r="S148" s="45"/>
      <c r="T148" s="23"/>
      <c r="U148" s="23"/>
      <c r="V148" s="23"/>
      <c r="W148" s="23"/>
      <c r="X148" s="68"/>
      <c r="Y148" s="6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45"/>
      <c r="Q149" s="49"/>
      <c r="R149" s="45"/>
      <c r="S149" s="45"/>
      <c r="T149" s="23"/>
      <c r="U149" s="23"/>
      <c r="V149" s="23"/>
      <c r="W149" s="23"/>
      <c r="X149" s="68"/>
      <c r="Y149" s="68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45"/>
      <c r="Q150" s="49"/>
      <c r="R150" s="45"/>
      <c r="S150" s="45"/>
      <c r="T150" s="23"/>
      <c r="U150" s="23"/>
      <c r="V150" s="23"/>
      <c r="W150" s="23"/>
      <c r="X150" s="68"/>
      <c r="Y150" s="68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45"/>
      <c r="Q151" s="49"/>
      <c r="R151" s="45"/>
      <c r="S151" s="45"/>
      <c r="T151" s="23"/>
      <c r="U151" s="23"/>
      <c r="V151" s="23"/>
      <c r="W151" s="23"/>
      <c r="X151" s="68"/>
      <c r="Y151" s="68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45"/>
      <c r="Q152" s="49"/>
      <c r="R152" s="45"/>
      <c r="S152" s="45"/>
      <c r="T152" s="23"/>
      <c r="U152" s="23"/>
      <c r="V152" s="23"/>
      <c r="W152" s="23"/>
      <c r="X152" s="68"/>
      <c r="Y152" s="68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45"/>
      <c r="Q153" s="49"/>
      <c r="R153" s="45"/>
      <c r="S153" s="45"/>
      <c r="T153" s="23"/>
      <c r="U153" s="23"/>
      <c r="V153" s="23"/>
      <c r="W153" s="23"/>
      <c r="X153" s="68"/>
      <c r="Y153" s="68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45"/>
      <c r="Q154" s="49"/>
      <c r="R154" s="45"/>
      <c r="S154" s="45"/>
      <c r="T154" s="23"/>
      <c r="U154" s="23"/>
      <c r="V154" s="23"/>
      <c r="W154" s="23"/>
      <c r="X154" s="68"/>
      <c r="Y154" s="68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</sheetData>
  <sortState ref="B20:AF22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63</v>
      </c>
      <c r="F1" s="78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3" t="s">
        <v>60</v>
      </c>
      <c r="C2" s="74"/>
      <c r="D2" s="75"/>
      <c r="E2" s="12" t="s">
        <v>13</v>
      </c>
      <c r="F2" s="13"/>
      <c r="G2" s="13"/>
      <c r="H2" s="13"/>
      <c r="I2" s="19"/>
      <c r="J2" s="14"/>
      <c r="K2" s="77"/>
      <c r="L2" s="21" t="s">
        <v>70</v>
      </c>
      <c r="M2" s="13"/>
      <c r="N2" s="13"/>
      <c r="O2" s="20"/>
      <c r="P2" s="18"/>
      <c r="Q2" s="21" t="s">
        <v>71</v>
      </c>
      <c r="R2" s="13"/>
      <c r="S2" s="13"/>
      <c r="T2" s="13"/>
      <c r="U2" s="19"/>
      <c r="V2" s="20"/>
      <c r="W2" s="18"/>
      <c r="X2" s="80" t="s">
        <v>72</v>
      </c>
      <c r="Y2" s="81"/>
      <c r="Z2" s="82"/>
      <c r="AA2" s="12" t="s">
        <v>13</v>
      </c>
      <c r="AB2" s="13"/>
      <c r="AC2" s="13"/>
      <c r="AD2" s="13"/>
      <c r="AE2" s="19"/>
      <c r="AF2" s="14"/>
      <c r="AG2" s="77"/>
      <c r="AH2" s="21" t="s">
        <v>73</v>
      </c>
      <c r="AI2" s="13"/>
      <c r="AJ2" s="13"/>
      <c r="AK2" s="20"/>
      <c r="AL2" s="18"/>
      <c r="AM2" s="21" t="s">
        <v>71</v>
      </c>
      <c r="AN2" s="13"/>
      <c r="AO2" s="13"/>
      <c r="AP2" s="13"/>
      <c r="AQ2" s="19"/>
      <c r="AR2" s="20"/>
      <c r="AS2" s="8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3"/>
      <c r="L3" s="17" t="s">
        <v>5</v>
      </c>
      <c r="M3" s="17" t="s">
        <v>6</v>
      </c>
      <c r="N3" s="17" t="s">
        <v>74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3"/>
      <c r="AH3" s="17" t="s">
        <v>5</v>
      </c>
      <c r="AI3" s="17" t="s">
        <v>6</v>
      </c>
      <c r="AJ3" s="17" t="s">
        <v>74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4"/>
      <c r="D4" s="41"/>
      <c r="E4" s="30"/>
      <c r="F4" s="30"/>
      <c r="G4" s="30"/>
      <c r="H4" s="31"/>
      <c r="I4" s="30"/>
      <c r="J4" s="42"/>
      <c r="K4" s="48"/>
      <c r="L4" s="84"/>
      <c r="M4" s="17"/>
      <c r="N4" s="17"/>
      <c r="O4" s="17"/>
      <c r="P4" s="23"/>
      <c r="Q4" s="30"/>
      <c r="R4" s="30"/>
      <c r="S4" s="31"/>
      <c r="T4" s="30"/>
      <c r="U4" s="30"/>
      <c r="V4" s="85"/>
      <c r="W4" s="48"/>
      <c r="X4" s="30">
        <v>2001</v>
      </c>
      <c r="Y4" s="30" t="s">
        <v>48</v>
      </c>
      <c r="Z4" s="41" t="s">
        <v>47</v>
      </c>
      <c r="AA4" s="30">
        <v>18</v>
      </c>
      <c r="AB4" s="30">
        <v>0</v>
      </c>
      <c r="AC4" s="30">
        <v>3</v>
      </c>
      <c r="AD4" s="30">
        <v>26</v>
      </c>
      <c r="AE4" s="30">
        <v>74</v>
      </c>
      <c r="AF4" s="55">
        <v>0.64910000000000001</v>
      </c>
      <c r="AG4" s="107">
        <v>114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86"/>
      <c r="AS4" s="87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4"/>
      <c r="D5" s="41"/>
      <c r="E5" s="30"/>
      <c r="F5" s="30"/>
      <c r="G5" s="30"/>
      <c r="H5" s="31"/>
      <c r="I5" s="30"/>
      <c r="J5" s="42"/>
      <c r="K5" s="48"/>
      <c r="L5" s="84"/>
      <c r="M5" s="17"/>
      <c r="N5" s="17"/>
      <c r="O5" s="17"/>
      <c r="P5" s="23"/>
      <c r="Q5" s="30"/>
      <c r="R5" s="30"/>
      <c r="S5" s="31"/>
      <c r="T5" s="30"/>
      <c r="U5" s="30"/>
      <c r="V5" s="85"/>
      <c r="W5" s="48"/>
      <c r="X5" s="30">
        <v>2002</v>
      </c>
      <c r="Y5" s="30" t="s">
        <v>49</v>
      </c>
      <c r="Z5" s="41" t="s">
        <v>47</v>
      </c>
      <c r="AA5" s="30">
        <v>14</v>
      </c>
      <c r="AB5" s="30">
        <v>0</v>
      </c>
      <c r="AC5" s="30">
        <v>3</v>
      </c>
      <c r="AD5" s="30">
        <v>20</v>
      </c>
      <c r="AE5" s="30">
        <v>54</v>
      </c>
      <c r="AF5" s="55">
        <v>0.65849999999999997</v>
      </c>
      <c r="AG5" s="107">
        <v>82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86"/>
      <c r="AS5" s="87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/>
      <c r="C6" s="34"/>
      <c r="D6" s="41"/>
      <c r="E6" s="30"/>
      <c r="F6" s="30"/>
      <c r="G6" s="30"/>
      <c r="H6" s="31"/>
      <c r="I6" s="30"/>
      <c r="J6" s="42"/>
      <c r="K6" s="48"/>
      <c r="L6" s="84"/>
      <c r="M6" s="17"/>
      <c r="N6" s="17"/>
      <c r="O6" s="17"/>
      <c r="P6" s="23"/>
      <c r="Q6" s="30"/>
      <c r="R6" s="30"/>
      <c r="S6" s="31"/>
      <c r="T6" s="30"/>
      <c r="U6" s="30"/>
      <c r="V6" s="85"/>
      <c r="W6" s="48"/>
      <c r="X6" s="30">
        <v>2003</v>
      </c>
      <c r="Y6" s="30" t="s">
        <v>50</v>
      </c>
      <c r="Z6" s="41" t="s">
        <v>47</v>
      </c>
      <c r="AA6" s="30">
        <v>16</v>
      </c>
      <c r="AB6" s="30">
        <v>0</v>
      </c>
      <c r="AC6" s="30">
        <v>0</v>
      </c>
      <c r="AD6" s="30">
        <v>25</v>
      </c>
      <c r="AE6" s="30">
        <v>70</v>
      </c>
      <c r="AF6" s="55">
        <v>0.64810000000000001</v>
      </c>
      <c r="AG6" s="107">
        <v>108</v>
      </c>
      <c r="AH6" s="17"/>
      <c r="AI6" s="17" t="s">
        <v>54</v>
      </c>
      <c r="AJ6" s="17"/>
      <c r="AK6" s="17"/>
      <c r="AL6" s="23"/>
      <c r="AM6" s="30">
        <v>3</v>
      </c>
      <c r="AN6" s="30">
        <v>0</v>
      </c>
      <c r="AO6" s="30">
        <v>2</v>
      </c>
      <c r="AP6" s="30">
        <v>7</v>
      </c>
      <c r="AQ6" s="30">
        <v>11</v>
      </c>
      <c r="AR6" s="86">
        <v>0.57889999999999997</v>
      </c>
      <c r="AS6" s="87">
        <v>19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>
        <v>2004</v>
      </c>
      <c r="C7" s="34" t="s">
        <v>51</v>
      </c>
      <c r="D7" s="41" t="s">
        <v>47</v>
      </c>
      <c r="E7" s="30">
        <v>22</v>
      </c>
      <c r="F7" s="30">
        <v>0</v>
      </c>
      <c r="G7" s="30">
        <v>0</v>
      </c>
      <c r="H7" s="31">
        <v>8</v>
      </c>
      <c r="I7" s="30">
        <v>70</v>
      </c>
      <c r="J7" s="42">
        <v>0.54300000000000004</v>
      </c>
      <c r="K7" s="48">
        <v>129</v>
      </c>
      <c r="L7" s="84"/>
      <c r="M7" s="17"/>
      <c r="N7" s="17"/>
      <c r="O7" s="17"/>
      <c r="P7" s="23"/>
      <c r="Q7" s="30"/>
      <c r="R7" s="30"/>
      <c r="S7" s="31"/>
      <c r="T7" s="30"/>
      <c r="U7" s="30"/>
      <c r="V7" s="85"/>
      <c r="W7" s="48"/>
      <c r="X7" s="30"/>
      <c r="Y7" s="34"/>
      <c r="Z7" s="41"/>
      <c r="AA7" s="30"/>
      <c r="AB7" s="30"/>
      <c r="AC7" s="30"/>
      <c r="AD7" s="31"/>
      <c r="AE7" s="30"/>
      <c r="AF7" s="42"/>
      <c r="AG7" s="48"/>
      <c r="AH7" s="84"/>
      <c r="AI7" s="17"/>
      <c r="AJ7" s="17"/>
      <c r="AK7" s="17"/>
      <c r="AL7" s="23"/>
      <c r="AM7" s="30"/>
      <c r="AN7" s="30"/>
      <c r="AO7" s="31"/>
      <c r="AP7" s="30"/>
      <c r="AQ7" s="30"/>
      <c r="AR7" s="85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2005</v>
      </c>
      <c r="C8" s="34" t="s">
        <v>52</v>
      </c>
      <c r="D8" s="41" t="s">
        <v>47</v>
      </c>
      <c r="E8" s="30">
        <v>21</v>
      </c>
      <c r="F8" s="30">
        <v>1</v>
      </c>
      <c r="G8" s="30">
        <v>2</v>
      </c>
      <c r="H8" s="31">
        <v>24</v>
      </c>
      <c r="I8" s="30">
        <v>73</v>
      </c>
      <c r="J8" s="42">
        <v>0.54100000000000004</v>
      </c>
      <c r="K8" s="48">
        <v>135</v>
      </c>
      <c r="L8" s="84"/>
      <c r="M8" s="17"/>
      <c r="N8" s="17"/>
      <c r="O8" s="17"/>
      <c r="P8" s="23"/>
      <c r="Q8" s="30"/>
      <c r="R8" s="30"/>
      <c r="S8" s="31"/>
      <c r="T8" s="30"/>
      <c r="U8" s="30"/>
      <c r="V8" s="85"/>
      <c r="W8" s="48"/>
      <c r="X8" s="30"/>
      <c r="Y8" s="34"/>
      <c r="Z8" s="41"/>
      <c r="AA8" s="30"/>
      <c r="AB8" s="30"/>
      <c r="AC8" s="30"/>
      <c r="AD8" s="31"/>
      <c r="AE8" s="30"/>
      <c r="AF8" s="42"/>
      <c r="AG8" s="48"/>
      <c r="AH8" s="84"/>
      <c r="AI8" s="17"/>
      <c r="AJ8" s="17"/>
      <c r="AK8" s="17"/>
      <c r="AL8" s="23"/>
      <c r="AM8" s="30"/>
      <c r="AN8" s="30"/>
      <c r="AO8" s="31"/>
      <c r="AP8" s="30"/>
      <c r="AQ8" s="30"/>
      <c r="AR8" s="85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2006</v>
      </c>
      <c r="C9" s="34" t="s">
        <v>53</v>
      </c>
      <c r="D9" s="41" t="s">
        <v>47</v>
      </c>
      <c r="E9" s="30">
        <v>13</v>
      </c>
      <c r="F9" s="30">
        <v>1</v>
      </c>
      <c r="G9" s="30">
        <v>1</v>
      </c>
      <c r="H9" s="31">
        <v>8</v>
      </c>
      <c r="I9" s="30">
        <v>48</v>
      </c>
      <c r="J9" s="42">
        <v>0.55200000000000005</v>
      </c>
      <c r="K9" s="48">
        <v>87</v>
      </c>
      <c r="L9" s="84"/>
      <c r="M9" s="17"/>
      <c r="N9" s="17"/>
      <c r="O9" s="17"/>
      <c r="P9" s="23"/>
      <c r="Q9" s="30"/>
      <c r="R9" s="30"/>
      <c r="S9" s="31"/>
      <c r="T9" s="30"/>
      <c r="U9" s="30"/>
      <c r="V9" s="85"/>
      <c r="W9" s="48"/>
      <c r="X9" s="30"/>
      <c r="Y9" s="34"/>
      <c r="Z9" s="41"/>
      <c r="AA9" s="30"/>
      <c r="AB9" s="30"/>
      <c r="AC9" s="30"/>
      <c r="AD9" s="31"/>
      <c r="AE9" s="30"/>
      <c r="AF9" s="42"/>
      <c r="AG9" s="48"/>
      <c r="AH9" s="84"/>
      <c r="AI9" s="17"/>
      <c r="AJ9" s="17"/>
      <c r="AK9" s="17"/>
      <c r="AL9" s="23"/>
      <c r="AM9" s="30"/>
      <c r="AN9" s="30"/>
      <c r="AO9" s="31"/>
      <c r="AP9" s="30"/>
      <c r="AQ9" s="30"/>
      <c r="AR9" s="85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>
        <v>2007</v>
      </c>
      <c r="C10" s="34" t="s">
        <v>54</v>
      </c>
      <c r="D10" s="41" t="s">
        <v>47</v>
      </c>
      <c r="E10" s="30">
        <v>11</v>
      </c>
      <c r="F10" s="30">
        <v>1</v>
      </c>
      <c r="G10" s="30">
        <v>0</v>
      </c>
      <c r="H10" s="31">
        <v>5</v>
      </c>
      <c r="I10" s="30">
        <v>31</v>
      </c>
      <c r="J10" s="42">
        <v>0.50800000000000001</v>
      </c>
      <c r="K10" s="48">
        <v>61</v>
      </c>
      <c r="L10" s="84"/>
      <c r="M10" s="17"/>
      <c r="N10" s="17"/>
      <c r="O10" s="17"/>
      <c r="P10" s="23"/>
      <c r="Q10" s="30">
        <v>5</v>
      </c>
      <c r="R10" s="30">
        <v>1</v>
      </c>
      <c r="S10" s="31">
        <v>0</v>
      </c>
      <c r="T10" s="30">
        <v>9</v>
      </c>
      <c r="U10" s="30">
        <v>18</v>
      </c>
      <c r="V10" s="85">
        <v>0.54600000000000004</v>
      </c>
      <c r="W10" s="48">
        <v>33</v>
      </c>
      <c r="X10" s="30"/>
      <c r="Y10" s="34"/>
      <c r="Z10" s="41"/>
      <c r="AA10" s="30"/>
      <c r="AB10" s="30"/>
      <c r="AC10" s="30"/>
      <c r="AD10" s="31"/>
      <c r="AE10" s="30"/>
      <c r="AF10" s="42"/>
      <c r="AG10" s="48"/>
      <c r="AH10" s="84"/>
      <c r="AI10" s="17"/>
      <c r="AJ10" s="17"/>
      <c r="AK10" s="17"/>
      <c r="AL10" s="23"/>
      <c r="AM10" s="30"/>
      <c r="AN10" s="30"/>
      <c r="AO10" s="31"/>
      <c r="AP10" s="30"/>
      <c r="AQ10" s="30"/>
      <c r="AR10" s="85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2008</v>
      </c>
      <c r="C11" s="34" t="s">
        <v>34</v>
      </c>
      <c r="D11" s="41" t="s">
        <v>35</v>
      </c>
      <c r="E11" s="30">
        <v>7</v>
      </c>
      <c r="F11" s="30">
        <v>1</v>
      </c>
      <c r="G11" s="30">
        <v>1</v>
      </c>
      <c r="H11" s="31">
        <v>4</v>
      </c>
      <c r="I11" s="30">
        <v>14</v>
      </c>
      <c r="J11" s="42">
        <v>0.53846153846153844</v>
      </c>
      <c r="K11" s="48">
        <v>26</v>
      </c>
      <c r="L11" s="84"/>
      <c r="M11" s="17"/>
      <c r="N11" s="17"/>
      <c r="O11" s="17"/>
      <c r="P11" s="23"/>
      <c r="Q11" s="30">
        <v>2</v>
      </c>
      <c r="R11" s="30">
        <v>1</v>
      </c>
      <c r="S11" s="31">
        <v>1</v>
      </c>
      <c r="T11" s="30">
        <v>4</v>
      </c>
      <c r="U11" s="30">
        <v>7</v>
      </c>
      <c r="V11" s="85">
        <v>0.77800000000000002</v>
      </c>
      <c r="W11" s="48">
        <v>9</v>
      </c>
      <c r="X11" s="30">
        <v>2008</v>
      </c>
      <c r="Y11" s="30" t="s">
        <v>34</v>
      </c>
      <c r="Z11" s="41" t="s">
        <v>55</v>
      </c>
      <c r="AA11" s="30">
        <v>1</v>
      </c>
      <c r="AB11" s="30">
        <v>0</v>
      </c>
      <c r="AC11" s="30">
        <v>0</v>
      </c>
      <c r="AD11" s="30">
        <v>1</v>
      </c>
      <c r="AE11" s="30">
        <v>4</v>
      </c>
      <c r="AF11" s="55">
        <v>0.57140000000000002</v>
      </c>
      <c r="AG11" s="107">
        <v>7</v>
      </c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86"/>
      <c r="AS11" s="87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>
        <v>2009</v>
      </c>
      <c r="C12" s="34" t="s">
        <v>34</v>
      </c>
      <c r="D12" s="41" t="s">
        <v>35</v>
      </c>
      <c r="E12" s="30">
        <v>16</v>
      </c>
      <c r="F12" s="30">
        <v>0</v>
      </c>
      <c r="G12" s="30">
        <v>6</v>
      </c>
      <c r="H12" s="31">
        <v>7</v>
      </c>
      <c r="I12" s="30">
        <v>42</v>
      </c>
      <c r="J12" s="42">
        <v>0.6</v>
      </c>
      <c r="K12" s="48">
        <v>70</v>
      </c>
      <c r="L12" s="84"/>
      <c r="M12" s="17"/>
      <c r="N12" s="17"/>
      <c r="O12" s="17"/>
      <c r="P12" s="23"/>
      <c r="Q12" s="30">
        <v>6</v>
      </c>
      <c r="R12" s="30">
        <v>0</v>
      </c>
      <c r="S12" s="31">
        <v>2</v>
      </c>
      <c r="T12" s="30">
        <v>3</v>
      </c>
      <c r="U12" s="30">
        <v>7</v>
      </c>
      <c r="V12" s="85">
        <v>0.46700000000000003</v>
      </c>
      <c r="W12" s="48">
        <v>15</v>
      </c>
      <c r="X12" s="30">
        <v>2009</v>
      </c>
      <c r="Y12" s="30" t="s">
        <v>34</v>
      </c>
      <c r="Z12" s="41" t="s">
        <v>55</v>
      </c>
      <c r="AA12" s="30">
        <v>5</v>
      </c>
      <c r="AB12" s="30">
        <v>0</v>
      </c>
      <c r="AC12" s="30">
        <v>2</v>
      </c>
      <c r="AD12" s="30">
        <v>11</v>
      </c>
      <c r="AE12" s="30">
        <v>22</v>
      </c>
      <c r="AF12" s="55">
        <v>0.73329999999999995</v>
      </c>
      <c r="AG12" s="107">
        <v>30</v>
      </c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86"/>
      <c r="AS12" s="87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/>
      <c r="C13" s="34"/>
      <c r="D13" s="41"/>
      <c r="E13" s="30"/>
      <c r="F13" s="30"/>
      <c r="G13" s="30"/>
      <c r="H13" s="31"/>
      <c r="I13" s="30"/>
      <c r="J13" s="42"/>
      <c r="K13" s="48"/>
      <c r="L13" s="84"/>
      <c r="M13" s="17"/>
      <c r="N13" s="17"/>
      <c r="O13" s="17"/>
      <c r="P13" s="23"/>
      <c r="Q13" s="30"/>
      <c r="R13" s="30"/>
      <c r="S13" s="31"/>
      <c r="T13" s="30"/>
      <c r="U13" s="30"/>
      <c r="V13" s="85"/>
      <c r="W13" s="48"/>
      <c r="X13" s="30"/>
      <c r="Y13" s="30"/>
      <c r="Z13" s="41"/>
      <c r="AA13" s="30"/>
      <c r="AB13" s="30"/>
      <c r="AC13" s="30"/>
      <c r="AD13" s="30"/>
      <c r="AE13" s="30"/>
      <c r="AF13" s="55"/>
      <c r="AG13" s="107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86"/>
      <c r="AS13" s="87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/>
      <c r="C14" s="34"/>
      <c r="D14" s="41"/>
      <c r="E14" s="30"/>
      <c r="F14" s="30"/>
      <c r="G14" s="30"/>
      <c r="H14" s="31"/>
      <c r="I14" s="30"/>
      <c r="J14" s="42"/>
      <c r="K14" s="48"/>
      <c r="L14" s="84"/>
      <c r="M14" s="17"/>
      <c r="N14" s="17"/>
      <c r="O14" s="17"/>
      <c r="P14" s="23"/>
      <c r="Q14" s="30"/>
      <c r="R14" s="30"/>
      <c r="S14" s="31"/>
      <c r="T14" s="30"/>
      <c r="U14" s="30"/>
      <c r="V14" s="85"/>
      <c r="W14" s="48"/>
      <c r="X14" s="30">
        <v>2013</v>
      </c>
      <c r="Y14" s="30" t="s">
        <v>50</v>
      </c>
      <c r="Z14" s="41" t="s">
        <v>55</v>
      </c>
      <c r="AA14" s="30">
        <v>2</v>
      </c>
      <c r="AB14" s="30">
        <v>0</v>
      </c>
      <c r="AC14" s="30">
        <v>0</v>
      </c>
      <c r="AD14" s="30">
        <v>2</v>
      </c>
      <c r="AE14" s="30">
        <v>8</v>
      </c>
      <c r="AF14" s="55">
        <v>0.47049999999999997</v>
      </c>
      <c r="AG14" s="107">
        <v>17</v>
      </c>
      <c r="AH14" s="17"/>
      <c r="AI14" s="17"/>
      <c r="AJ14" s="17"/>
      <c r="AK14" s="17"/>
      <c r="AL14" s="23"/>
      <c r="AM14" s="30">
        <v>2</v>
      </c>
      <c r="AN14" s="30">
        <v>0</v>
      </c>
      <c r="AO14" s="30">
        <v>0</v>
      </c>
      <c r="AP14" s="30">
        <v>0</v>
      </c>
      <c r="AQ14" s="30">
        <v>2</v>
      </c>
      <c r="AR14" s="86">
        <v>0.1666</v>
      </c>
      <c r="AS14" s="87">
        <v>12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0"/>
      <c r="C15" s="34"/>
      <c r="D15" s="41"/>
      <c r="E15" s="30"/>
      <c r="F15" s="30"/>
      <c r="G15" s="30"/>
      <c r="H15" s="31"/>
      <c r="I15" s="30"/>
      <c r="J15" s="42"/>
      <c r="K15" s="48"/>
      <c r="L15" s="84"/>
      <c r="M15" s="17"/>
      <c r="N15" s="17"/>
      <c r="O15" s="17"/>
      <c r="P15" s="23"/>
      <c r="Q15" s="30"/>
      <c r="R15" s="30"/>
      <c r="S15" s="31"/>
      <c r="T15" s="30"/>
      <c r="U15" s="30"/>
      <c r="V15" s="85"/>
      <c r="W15" s="48"/>
      <c r="X15" s="30"/>
      <c r="Y15" s="30"/>
      <c r="Z15" s="41"/>
      <c r="AA15" s="30"/>
      <c r="AB15" s="30"/>
      <c r="AC15" s="30"/>
      <c r="AD15" s="30"/>
      <c r="AE15" s="30"/>
      <c r="AF15" s="55"/>
      <c r="AG15" s="107"/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86"/>
      <c r="AS15" s="87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0"/>
      <c r="C16" s="34"/>
      <c r="D16" s="41"/>
      <c r="E16" s="30"/>
      <c r="F16" s="30"/>
      <c r="G16" s="30"/>
      <c r="H16" s="31"/>
      <c r="I16" s="30"/>
      <c r="J16" s="42"/>
      <c r="K16" s="48"/>
      <c r="L16" s="84"/>
      <c r="M16" s="17"/>
      <c r="N16" s="17"/>
      <c r="O16" s="17"/>
      <c r="P16" s="23"/>
      <c r="Q16" s="30"/>
      <c r="R16" s="30"/>
      <c r="S16" s="31"/>
      <c r="T16" s="30"/>
      <c r="U16" s="30"/>
      <c r="V16" s="85"/>
      <c r="W16" s="48"/>
      <c r="X16" s="30">
        <v>2015</v>
      </c>
      <c r="Y16" s="30" t="s">
        <v>48</v>
      </c>
      <c r="Z16" s="41" t="s">
        <v>61</v>
      </c>
      <c r="AA16" s="30">
        <v>8</v>
      </c>
      <c r="AB16" s="30">
        <v>0</v>
      </c>
      <c r="AC16" s="30">
        <v>4</v>
      </c>
      <c r="AD16" s="30">
        <v>0</v>
      </c>
      <c r="AE16" s="30">
        <v>19</v>
      </c>
      <c r="AF16" s="55">
        <v>0.4042</v>
      </c>
      <c r="AG16" s="107">
        <v>47</v>
      </c>
      <c r="AH16" s="17"/>
      <c r="AI16" s="17"/>
      <c r="AJ16" s="17"/>
      <c r="AK16" s="17"/>
      <c r="AL16" s="23"/>
      <c r="AM16" s="30"/>
      <c r="AN16" s="30"/>
      <c r="AO16" s="30"/>
      <c r="AP16" s="30"/>
      <c r="AQ16" s="30"/>
      <c r="AR16" s="86"/>
      <c r="AS16" s="87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76" t="s">
        <v>75</v>
      </c>
      <c r="C17" s="88"/>
      <c r="D17" s="89"/>
      <c r="E17" s="90">
        <f>SUM(E4:E16)</f>
        <v>90</v>
      </c>
      <c r="F17" s="90">
        <f>SUM(F4:F16)</f>
        <v>4</v>
      </c>
      <c r="G17" s="90">
        <f>SUM(G4:G16)</f>
        <v>10</v>
      </c>
      <c r="H17" s="90">
        <f>SUM(H4:H16)</f>
        <v>56</v>
      </c>
      <c r="I17" s="90">
        <f>SUM(I4:I16)</f>
        <v>278</v>
      </c>
      <c r="J17" s="91">
        <f>PRODUCT(I17/K17)</f>
        <v>0.547244094488189</v>
      </c>
      <c r="K17" s="77">
        <f>SUM(K4:K16)</f>
        <v>508</v>
      </c>
      <c r="L17" s="21"/>
      <c r="M17" s="19"/>
      <c r="N17" s="92"/>
      <c r="O17" s="93"/>
      <c r="P17" s="23"/>
      <c r="Q17" s="90">
        <f>SUM(Q4:Q16)</f>
        <v>13</v>
      </c>
      <c r="R17" s="90">
        <f>SUM(R4:R16)</f>
        <v>2</v>
      </c>
      <c r="S17" s="90">
        <f>SUM(S4:S16)</f>
        <v>3</v>
      </c>
      <c r="T17" s="90">
        <f>SUM(T4:T16)</f>
        <v>16</v>
      </c>
      <c r="U17" s="90">
        <f>SUM(U4:U16)</f>
        <v>32</v>
      </c>
      <c r="V17" s="91">
        <f>PRODUCT(U17/W17)</f>
        <v>0.56140350877192979</v>
      </c>
      <c r="W17" s="77">
        <f>SUM(W4:W16)</f>
        <v>57</v>
      </c>
      <c r="X17" s="15" t="s">
        <v>75</v>
      </c>
      <c r="Y17" s="16"/>
      <c r="Z17" s="14"/>
      <c r="AA17" s="90">
        <f>SUM(AA4:AA16)</f>
        <v>64</v>
      </c>
      <c r="AB17" s="90">
        <f>SUM(AB4:AB16)</f>
        <v>0</v>
      </c>
      <c r="AC17" s="90">
        <f>SUM(AC4:AC16)</f>
        <v>12</v>
      </c>
      <c r="AD17" s="90">
        <f>SUM(AD4:AD16)</f>
        <v>85</v>
      </c>
      <c r="AE17" s="90">
        <f>SUM(AE4:AE16)</f>
        <v>251</v>
      </c>
      <c r="AF17" s="91">
        <f>PRODUCT(AE17/AG17)</f>
        <v>0.61975308641975313</v>
      </c>
      <c r="AG17" s="77">
        <f>SUM(AG4:AG16)</f>
        <v>405</v>
      </c>
      <c r="AH17" s="21"/>
      <c r="AI17" s="19"/>
      <c r="AJ17" s="92"/>
      <c r="AK17" s="93"/>
      <c r="AL17" s="23"/>
      <c r="AM17" s="90">
        <f>SUM(AM4:AM16)</f>
        <v>5</v>
      </c>
      <c r="AN17" s="90">
        <f>SUM(AN4:AN16)</f>
        <v>0</v>
      </c>
      <c r="AO17" s="90">
        <f>SUM(AO4:AO16)</f>
        <v>2</v>
      </c>
      <c r="AP17" s="90">
        <f>SUM(AP4:AP16)</f>
        <v>7</v>
      </c>
      <c r="AQ17" s="90">
        <f>SUM(AQ4:AQ16)</f>
        <v>13</v>
      </c>
      <c r="AR17" s="91">
        <f>PRODUCT(AQ17/AS17)</f>
        <v>0.41935483870967744</v>
      </c>
      <c r="AS17" s="83">
        <f>SUM(AS4:AS16)</f>
        <v>31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48"/>
      <c r="L18" s="23"/>
      <c r="M18" s="23"/>
      <c r="N18" s="23"/>
      <c r="O18" s="23"/>
      <c r="P18" s="45"/>
      <c r="Q18" s="45"/>
      <c r="R18" s="49"/>
      <c r="S18" s="45"/>
      <c r="T18" s="45"/>
      <c r="U18" s="23"/>
      <c r="V18" s="23"/>
      <c r="W18" s="48"/>
      <c r="X18" s="45"/>
      <c r="Y18" s="45"/>
      <c r="Z18" s="45"/>
      <c r="AA18" s="45"/>
      <c r="AB18" s="45"/>
      <c r="AC18" s="45"/>
      <c r="AD18" s="45"/>
      <c r="AE18" s="45"/>
      <c r="AF18" s="46"/>
      <c r="AG18" s="48"/>
      <c r="AH18" s="23"/>
      <c r="AI18" s="23"/>
      <c r="AJ18" s="23"/>
      <c r="AK18" s="23"/>
      <c r="AL18" s="45"/>
      <c r="AM18" s="45"/>
      <c r="AN18" s="49"/>
      <c r="AO18" s="45"/>
      <c r="AP18" s="45"/>
      <c r="AQ18" s="23"/>
      <c r="AR18" s="23"/>
      <c r="AS18" s="4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94" t="s">
        <v>76</v>
      </c>
      <c r="C19" s="95"/>
      <c r="D19" s="96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3"/>
      <c r="L19" s="17" t="s">
        <v>27</v>
      </c>
      <c r="M19" s="17" t="s">
        <v>28</v>
      </c>
      <c r="N19" s="17" t="s">
        <v>77</v>
      </c>
      <c r="O19" s="17" t="s">
        <v>78</v>
      </c>
      <c r="Q19" s="49"/>
      <c r="R19" s="49" t="s">
        <v>56</v>
      </c>
      <c r="S19" s="49"/>
      <c r="T19" s="45" t="s">
        <v>57</v>
      </c>
      <c r="U19" s="23"/>
      <c r="V19" s="48"/>
      <c r="W19" s="48"/>
      <c r="X19" s="97"/>
      <c r="Y19" s="97"/>
      <c r="Z19" s="97"/>
      <c r="AA19" s="97"/>
      <c r="AB19" s="97"/>
      <c r="AC19" s="49"/>
      <c r="AD19" s="49"/>
      <c r="AE19" s="49"/>
      <c r="AF19" s="45"/>
      <c r="AG19" s="45"/>
      <c r="AH19" s="45"/>
      <c r="AI19" s="45"/>
      <c r="AJ19" s="45"/>
      <c r="AK19" s="45"/>
      <c r="AM19" s="48"/>
      <c r="AN19" s="97"/>
      <c r="AO19" s="97"/>
      <c r="AP19" s="97"/>
      <c r="AQ19" s="97"/>
      <c r="AR19" s="97"/>
      <c r="AS19" s="97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1" t="s">
        <v>12</v>
      </c>
      <c r="C20" s="11"/>
      <c r="D20" s="53"/>
      <c r="E20" s="98">
        <v>24</v>
      </c>
      <c r="F20" s="98">
        <v>1</v>
      </c>
      <c r="G20" s="98">
        <v>10</v>
      </c>
      <c r="H20" s="98">
        <v>3</v>
      </c>
      <c r="I20" s="98">
        <v>60</v>
      </c>
      <c r="J20" s="99">
        <v>0.438</v>
      </c>
      <c r="K20" s="45">
        <f>PRODUCT(I20/J20)</f>
        <v>136.98630136986301</v>
      </c>
      <c r="L20" s="100">
        <f>PRODUCT((F20+G20)/E20)</f>
        <v>0.45833333333333331</v>
      </c>
      <c r="M20" s="100">
        <f>PRODUCT(H20/E20)</f>
        <v>0.125</v>
      </c>
      <c r="N20" s="100">
        <f>PRODUCT((F20+G20+H20)/E20)</f>
        <v>0.58333333333333337</v>
      </c>
      <c r="O20" s="100">
        <f>PRODUCT(I20/E20)</f>
        <v>2.5</v>
      </c>
      <c r="Q20" s="49"/>
      <c r="R20" s="49"/>
      <c r="S20" s="49"/>
      <c r="T20" s="49" t="s">
        <v>59</v>
      </c>
      <c r="U20" s="45"/>
      <c r="V20" s="45"/>
      <c r="W20" s="45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5"/>
      <c r="AL20" s="45"/>
      <c r="AM20" s="45"/>
      <c r="AN20" s="49"/>
      <c r="AO20" s="49"/>
      <c r="AP20" s="49"/>
      <c r="AQ20" s="49"/>
      <c r="AR20" s="49"/>
      <c r="AS20" s="49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01" t="s">
        <v>60</v>
      </c>
      <c r="C21" s="102"/>
      <c r="D21" s="103"/>
      <c r="E21" s="98">
        <f>PRODUCT(E17+Q17)</f>
        <v>103</v>
      </c>
      <c r="F21" s="98">
        <f>PRODUCT(F17+R17)</f>
        <v>6</v>
      </c>
      <c r="G21" s="98">
        <f>PRODUCT(G17+S17)</f>
        <v>13</v>
      </c>
      <c r="H21" s="98">
        <f>PRODUCT(H17+T17)</f>
        <v>72</v>
      </c>
      <c r="I21" s="98">
        <f>PRODUCT(I17+U17)</f>
        <v>310</v>
      </c>
      <c r="J21" s="99">
        <f>PRODUCT(I21/K21)</f>
        <v>0.54867256637168138</v>
      </c>
      <c r="K21" s="45">
        <f>PRODUCT(K17+W17)</f>
        <v>565</v>
      </c>
      <c r="L21" s="100">
        <f>PRODUCT((F21+G21)/E21)</f>
        <v>0.18446601941747573</v>
      </c>
      <c r="M21" s="100">
        <f>PRODUCT(H21/E21)</f>
        <v>0.69902912621359226</v>
      </c>
      <c r="N21" s="100">
        <f>PRODUCT((F21+G21+H21)/E21)</f>
        <v>0.88349514563106801</v>
      </c>
      <c r="O21" s="100">
        <f>PRODUCT(I21/E21)</f>
        <v>3.0097087378640777</v>
      </c>
      <c r="Q21" s="49"/>
      <c r="R21" s="49"/>
      <c r="S21" s="49"/>
      <c r="T21" s="45" t="s">
        <v>58</v>
      </c>
      <c r="U21" s="45"/>
      <c r="V21" s="45"/>
      <c r="W21" s="45"/>
      <c r="X21" s="45"/>
      <c r="Y21" s="45"/>
      <c r="Z21" s="45"/>
      <c r="AA21" s="45"/>
      <c r="AB21" s="45"/>
      <c r="AC21" s="49"/>
      <c r="AD21" s="49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26" t="s">
        <v>72</v>
      </c>
      <c r="C22" s="27"/>
      <c r="D22" s="28"/>
      <c r="E22" s="98">
        <f>PRODUCT(AA17+AM17)</f>
        <v>69</v>
      </c>
      <c r="F22" s="98">
        <f>PRODUCT(AB17+AN17)</f>
        <v>0</v>
      </c>
      <c r="G22" s="98">
        <f>PRODUCT(AC17+AO17)</f>
        <v>14</v>
      </c>
      <c r="H22" s="98">
        <f>PRODUCT(AD17+AP17)</f>
        <v>92</v>
      </c>
      <c r="I22" s="98">
        <f>PRODUCT(AE17+AQ17)</f>
        <v>264</v>
      </c>
      <c r="J22" s="99">
        <f>PRODUCT(I22/K22)</f>
        <v>0.60550458715596334</v>
      </c>
      <c r="K22" s="23">
        <f>PRODUCT(AG17+AS17)</f>
        <v>436</v>
      </c>
      <c r="L22" s="100">
        <f>PRODUCT((F22+G22)/E22)</f>
        <v>0.20289855072463769</v>
      </c>
      <c r="M22" s="100">
        <f>PRODUCT(H22/E22)</f>
        <v>1.3333333333333333</v>
      </c>
      <c r="N22" s="100">
        <f>PRODUCT((F22+G22+H22)/E22)</f>
        <v>1.536231884057971</v>
      </c>
      <c r="O22" s="100">
        <f>PRODUCT(I22/E22)</f>
        <v>3.8260869565217392</v>
      </c>
      <c r="Q22" s="49"/>
      <c r="R22" s="49"/>
      <c r="S22" s="45"/>
      <c r="T22" s="45" t="s">
        <v>62</v>
      </c>
      <c r="U22" s="23"/>
      <c r="V22" s="23"/>
      <c r="W22" s="45"/>
      <c r="X22" s="45"/>
      <c r="Y22" s="45"/>
      <c r="Z22" s="45"/>
      <c r="AA22" s="45"/>
      <c r="AB22" s="45"/>
      <c r="AC22" s="49"/>
      <c r="AD22" s="49"/>
      <c r="AE22" s="49"/>
      <c r="AF22" s="49"/>
      <c r="AG22" s="49"/>
      <c r="AH22" s="49"/>
      <c r="AI22" s="49"/>
      <c r="AJ22" s="49"/>
      <c r="AK22" s="45"/>
      <c r="AL22" s="23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04" t="s">
        <v>75</v>
      </c>
      <c r="C23" s="105"/>
      <c r="D23" s="106"/>
      <c r="E23" s="98">
        <f>SUM(E20:E22)</f>
        <v>196</v>
      </c>
      <c r="F23" s="98">
        <f t="shared" ref="F23:I23" si="0">SUM(F20:F22)</f>
        <v>7</v>
      </c>
      <c r="G23" s="98">
        <f t="shared" si="0"/>
        <v>37</v>
      </c>
      <c r="H23" s="98">
        <f t="shared" si="0"/>
        <v>167</v>
      </c>
      <c r="I23" s="98">
        <f t="shared" si="0"/>
        <v>634</v>
      </c>
      <c r="J23" s="99">
        <f>PRODUCT(I23/K23)</f>
        <v>0.55712445680305278</v>
      </c>
      <c r="K23" s="45">
        <f>SUM(K20:K22)</f>
        <v>1137.986301369863</v>
      </c>
      <c r="L23" s="100">
        <f>PRODUCT((F23+G23)/E23)</f>
        <v>0.22448979591836735</v>
      </c>
      <c r="M23" s="100">
        <f>PRODUCT(H23/E23)</f>
        <v>0.85204081632653061</v>
      </c>
      <c r="N23" s="100">
        <f>PRODUCT((F23+G23+H23)/E23)</f>
        <v>1.0765306122448979</v>
      </c>
      <c r="O23" s="100">
        <f>PRODUCT(I23/E23)</f>
        <v>3.2346938775510203</v>
      </c>
      <c r="Q23" s="23"/>
      <c r="R23" s="23"/>
      <c r="S23" s="23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9"/>
      <c r="AF23" s="49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3"/>
      <c r="F24" s="23"/>
      <c r="G24" s="23"/>
      <c r="H24" s="23"/>
      <c r="I24" s="23"/>
      <c r="J24" s="45"/>
      <c r="K24" s="45"/>
      <c r="L24" s="23"/>
      <c r="M24" s="23"/>
      <c r="N24" s="23"/>
      <c r="O24" s="23"/>
      <c r="P24" s="45"/>
      <c r="Q24" s="45"/>
      <c r="R24" s="45"/>
      <c r="S24" s="45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9"/>
      <c r="AH59" s="49"/>
      <c r="AI59" s="49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9"/>
      <c r="AH60" s="49"/>
      <c r="AI60" s="49"/>
      <c r="AJ60" s="49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9"/>
      <c r="AH61" s="49"/>
      <c r="AI61" s="49"/>
      <c r="AJ61" s="49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9"/>
      <c r="AH93" s="49"/>
      <c r="AI93" s="49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9"/>
      <c r="AH94" s="49"/>
      <c r="AI94" s="49"/>
      <c r="AJ94" s="49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9"/>
      <c r="AH95" s="49"/>
      <c r="AI95" s="49"/>
      <c r="AJ95" s="49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9"/>
      <c r="AH96" s="49"/>
      <c r="AI96" s="49"/>
      <c r="AJ96" s="49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9"/>
      <c r="AH97" s="49"/>
      <c r="AI97" s="49"/>
      <c r="AJ97" s="49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9"/>
      <c r="AH98" s="49"/>
      <c r="AI98" s="49"/>
      <c r="AJ98" s="49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9"/>
      <c r="AH99" s="49"/>
      <c r="AI99" s="49"/>
      <c r="AJ99" s="49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9"/>
      <c r="AH100" s="49"/>
      <c r="AI100" s="49"/>
      <c r="AJ100" s="49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9"/>
      <c r="AH101" s="49"/>
      <c r="AI101" s="49"/>
      <c r="AJ101" s="49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9"/>
      <c r="AH102" s="49"/>
      <c r="AI102" s="49"/>
      <c r="AJ102" s="49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9"/>
      <c r="AH103" s="49"/>
      <c r="AI103" s="49"/>
      <c r="AJ103" s="49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9"/>
      <c r="AH104" s="49"/>
      <c r="AI104" s="49"/>
      <c r="AJ104" s="49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9"/>
      <c r="AH105" s="49"/>
      <c r="AI105" s="49"/>
      <c r="AJ105" s="49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9"/>
      <c r="AH106" s="49"/>
      <c r="AI106" s="49"/>
      <c r="AJ106" s="49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9"/>
      <c r="AH107" s="49"/>
      <c r="AI107" s="49"/>
      <c r="AJ107" s="49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9"/>
      <c r="AH108" s="49"/>
      <c r="AI108" s="49"/>
      <c r="AJ108" s="49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9"/>
      <c r="AH109" s="49"/>
      <c r="AI109" s="49"/>
      <c r="AJ109" s="49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9"/>
      <c r="AH110" s="49"/>
      <c r="AI110" s="49"/>
      <c r="AJ110" s="49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9"/>
      <c r="AH111" s="49"/>
      <c r="AI111" s="49"/>
      <c r="AJ111" s="49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9"/>
      <c r="AH112" s="49"/>
      <c r="AI112" s="49"/>
      <c r="AJ112" s="49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9"/>
      <c r="AH113" s="49"/>
      <c r="AI113" s="49"/>
      <c r="AJ113" s="49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9"/>
      <c r="AH114" s="49"/>
      <c r="AI114" s="49"/>
      <c r="AJ114" s="49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9"/>
      <c r="AH115" s="49"/>
      <c r="AI115" s="49"/>
      <c r="AJ115" s="49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9"/>
      <c r="AH116" s="49"/>
      <c r="AI116" s="49"/>
      <c r="AJ116" s="49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9"/>
      <c r="AH117" s="49"/>
      <c r="AI117" s="49"/>
      <c r="AJ117" s="49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9"/>
      <c r="AH118" s="49"/>
      <c r="AI118" s="49"/>
      <c r="AJ118" s="49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9"/>
      <c r="AH119" s="49"/>
      <c r="AI119" s="49"/>
      <c r="AJ119" s="49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9"/>
      <c r="AH120" s="49"/>
      <c r="AI120" s="49"/>
      <c r="AJ120" s="49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9"/>
      <c r="AH121" s="49"/>
      <c r="AI121" s="49"/>
      <c r="AJ121" s="49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9"/>
      <c r="AH122" s="49"/>
      <c r="AI122" s="49"/>
      <c r="AJ122" s="49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9"/>
      <c r="AH123" s="49"/>
      <c r="AI123" s="49"/>
      <c r="AJ123" s="49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9"/>
      <c r="AH124" s="49"/>
      <c r="AI124" s="49"/>
      <c r="AJ124" s="49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9"/>
      <c r="AH125" s="49"/>
      <c r="AI125" s="49"/>
      <c r="AJ125" s="49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9"/>
      <c r="AH126" s="49"/>
      <c r="AI126" s="49"/>
      <c r="AJ126" s="49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9"/>
      <c r="AH127" s="49"/>
      <c r="AI127" s="49"/>
      <c r="AJ127" s="49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9"/>
      <c r="AH128" s="49"/>
      <c r="AI128" s="49"/>
      <c r="AJ128" s="49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9"/>
      <c r="AH129" s="49"/>
      <c r="AI129" s="49"/>
      <c r="AJ129" s="49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9"/>
      <c r="AH130" s="49"/>
      <c r="AI130" s="49"/>
      <c r="AJ130" s="49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9"/>
      <c r="AH131" s="49"/>
      <c r="AI131" s="49"/>
      <c r="AJ131" s="49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9"/>
      <c r="AH132" s="49"/>
      <c r="AI132" s="49"/>
      <c r="AJ132" s="49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9"/>
      <c r="AH133" s="49"/>
      <c r="AI133" s="49"/>
      <c r="AJ133" s="49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9"/>
      <c r="AH134" s="49"/>
      <c r="AI134" s="49"/>
      <c r="AJ134" s="49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9"/>
      <c r="AH135" s="49"/>
      <c r="AI135" s="49"/>
      <c r="AJ135" s="49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9"/>
      <c r="AH136" s="49"/>
      <c r="AI136" s="49"/>
      <c r="AJ136" s="49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9"/>
      <c r="AH137" s="49"/>
      <c r="AI137" s="49"/>
      <c r="AJ137" s="49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9"/>
      <c r="AH138" s="49"/>
      <c r="AI138" s="49"/>
      <c r="AJ138" s="49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9"/>
      <c r="AH139" s="49"/>
      <c r="AI139" s="49"/>
      <c r="AJ139" s="49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9"/>
      <c r="AH140" s="49"/>
      <c r="AI140" s="49"/>
      <c r="AJ140" s="49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9"/>
      <c r="AH141" s="49"/>
      <c r="AI141" s="49"/>
      <c r="AJ141" s="49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9"/>
      <c r="AH142" s="49"/>
      <c r="AI142" s="49"/>
      <c r="AJ142" s="49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9"/>
      <c r="AH143" s="49"/>
      <c r="AI143" s="49"/>
      <c r="AJ143" s="49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9"/>
      <c r="AH144" s="49"/>
      <c r="AI144" s="49"/>
      <c r="AJ144" s="49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9"/>
      <c r="AH145" s="49"/>
      <c r="AI145" s="49"/>
      <c r="AJ145" s="49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9"/>
      <c r="AH146" s="49"/>
      <c r="AI146" s="49"/>
      <c r="AJ146" s="49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9"/>
      <c r="AH147" s="49"/>
      <c r="AI147" s="49"/>
      <c r="AJ147" s="49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9"/>
      <c r="AH148" s="49"/>
      <c r="AI148" s="49"/>
      <c r="AJ148" s="49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9"/>
      <c r="AH149" s="49"/>
      <c r="AI149" s="49"/>
      <c r="AJ149" s="49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9"/>
      <c r="AH150" s="49"/>
      <c r="AI150" s="49"/>
      <c r="AJ150" s="49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9"/>
      <c r="AH151" s="49"/>
      <c r="AI151" s="49"/>
      <c r="AJ151" s="49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9"/>
      <c r="AH152" s="49"/>
      <c r="AI152" s="49"/>
      <c r="AJ152" s="49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9"/>
      <c r="AH153" s="49"/>
      <c r="AI153" s="49"/>
      <c r="AJ153" s="49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9"/>
      <c r="AH154" s="49"/>
      <c r="AI154" s="49"/>
      <c r="AJ154" s="49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9"/>
      <c r="AH155" s="49"/>
      <c r="AI155" s="49"/>
      <c r="AJ155" s="49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9"/>
      <c r="AH156" s="49"/>
      <c r="AI156" s="49"/>
      <c r="AJ156" s="49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9"/>
      <c r="AH157" s="49"/>
      <c r="AI157" s="49"/>
      <c r="AJ157" s="49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9"/>
      <c r="AH158" s="49"/>
      <c r="AI158" s="49"/>
      <c r="AJ158" s="49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9"/>
      <c r="AH159" s="49"/>
      <c r="AI159" s="49"/>
      <c r="AJ159" s="49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9"/>
      <c r="AH160" s="49"/>
      <c r="AI160" s="49"/>
      <c r="AJ160" s="49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9"/>
      <c r="AH161" s="49"/>
      <c r="AI161" s="49"/>
      <c r="AJ161" s="49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9"/>
      <c r="AH162" s="49"/>
      <c r="AI162" s="49"/>
      <c r="AJ162" s="49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9"/>
      <c r="AH163" s="49"/>
      <c r="AI163" s="49"/>
      <c r="AJ163" s="49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9"/>
      <c r="AH164" s="49"/>
      <c r="AI164" s="49"/>
      <c r="AJ164" s="49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9"/>
      <c r="AH165" s="49"/>
      <c r="AI165" s="49"/>
      <c r="AJ165" s="49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9"/>
      <c r="AH166" s="49"/>
      <c r="AI166" s="49"/>
      <c r="AJ166" s="49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9"/>
      <c r="AH167" s="49"/>
      <c r="AI167" s="49"/>
      <c r="AJ167" s="49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9"/>
      <c r="AH168" s="49"/>
      <c r="AI168" s="49"/>
      <c r="AJ168" s="49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9"/>
      <c r="AH169" s="49"/>
      <c r="AI169" s="49"/>
      <c r="AJ169" s="49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9"/>
      <c r="AH170" s="49"/>
      <c r="AI170" s="49"/>
      <c r="AJ170" s="49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9"/>
      <c r="AH171" s="49"/>
      <c r="AI171" s="49"/>
      <c r="AJ171" s="49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9"/>
      <c r="AH172" s="49"/>
      <c r="AI172" s="49"/>
      <c r="AJ172" s="49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9"/>
      <c r="AH173" s="49"/>
      <c r="AI173" s="49"/>
      <c r="AJ173" s="49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9"/>
      <c r="AH174" s="49"/>
      <c r="AI174" s="49"/>
      <c r="AJ174" s="49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9"/>
      <c r="AH175" s="49"/>
      <c r="AI175" s="49"/>
      <c r="AJ175" s="49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9"/>
      <c r="AH176" s="49"/>
      <c r="AI176" s="49"/>
      <c r="AJ176" s="49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9"/>
      <c r="AH177" s="49"/>
      <c r="AI177" s="49"/>
      <c r="AJ177" s="49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3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5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23"/>
      <c r="AL188" s="23"/>
    </row>
    <row r="189" spans="1:57" x14ac:dyDescent="0.25"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</row>
    <row r="191" spans="1:57" x14ac:dyDescent="0.25"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8"/>
      <c r="S214" s="4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48"/>
      <c r="S215" s="48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48"/>
      <c r="S216" s="48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ht="14.25" x14ac:dyDescent="0.2">
      <c r="L220"/>
      <c r="M220"/>
      <c r="N220"/>
      <c r="O220"/>
      <c r="P220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2021-11-19T09:19:19Z</dcterms:modified>
</cp:coreProperties>
</file>